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2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<sst xmlns="http://schemas.openxmlformats.org/spreadsheetml/2006/main" count="340" uniqueCount="132">
  <si>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</si>
  <si>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</si>
  <si>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</si>
  <si>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</si>
  <si>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</si>
  <si>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</si>
  <si>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</si>
  <si>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</si>
  <si>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</si>
  <si>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</si>
  <si>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</si>
  <si>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</si>
  <si>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</si>
  <si>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</si>
  <si>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Октябрьская</t>
  </si>
  <si>
    <t>44/3</t>
  </si>
  <si>
    <t>01.07.2016 г.</t>
  </si>
  <si>
    <t xml:space="preserve">Ремонт жилья </t>
  </si>
  <si>
    <t>Узлы учета</t>
  </si>
  <si>
    <t>Доп.статья (реклама)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</si>
  <si>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</si>
  <si>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</si>
  <si>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</si>
  <si>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</si>
  <si>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</si>
  <si>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</si>
  <si>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</si>
  <si>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</si>
  <si>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</si>
  <si>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</si>
  <si>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</si>
  <si>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</si>
  <si>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</si>
  <si>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</si>
  <si>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</si>
  <si>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</si>
  <si>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</si>
  <si>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</si>
  <si>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</si>
  <si>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</si>
  <si>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</si>
  <si>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Отопление</t>
  </si>
  <si>
    <t>Теплоноситель (СОИД)</t>
  </si>
  <si>
    <t>Тепловая энергия ГВС (СОИД)</t>
  </si>
  <si>
    <t>ХВ снабжение (СОИД)</t>
  </si>
  <si>
    <t>Эл.снабжение (СОИД)</t>
  </si>
  <si>
    <t>Январь 2017 г</t>
  </si>
  <si>
    <t>Вид работ</t>
  </si>
  <si>
    <t>Место проведения работ</t>
  </si>
  <si>
    <t>Сумма</t>
  </si>
  <si>
    <t>ремонт мягкой кровли</t>
  </si>
  <si>
    <t>Октябрьская, 44/3</t>
  </si>
  <si>
    <t>кв. 11</t>
  </si>
  <si>
    <t>ИТОГО</t>
  </si>
  <si>
    <t>Февраль 2017 г</t>
  </si>
  <si>
    <t>устройство клумбы</t>
  </si>
  <si>
    <t>придомовая территория</t>
  </si>
  <si>
    <t>смена трубопровода ЦО</t>
  </si>
  <si>
    <t>кв. 31</t>
  </si>
  <si>
    <t>Подъезд № 3</t>
  </si>
  <si>
    <t>Апрель 2017</t>
  </si>
  <si>
    <t>ремонт ступений входа в подъезды и приямка</t>
  </si>
  <si>
    <t>1,2,3,4-й подъезд, вход в подъезд</t>
  </si>
  <si>
    <t>Май 2017</t>
  </si>
  <si>
    <t>смена светильников в подъездах</t>
  </si>
  <si>
    <t>Август 2017 г</t>
  </si>
  <si>
    <t>1-й,2-й,3-й,4-й подъезд</t>
  </si>
  <si>
    <t>Октябрь 2017</t>
  </si>
  <si>
    <t>ремонт отмостки (заделка выбоины) на жилом доме</t>
  </si>
  <si>
    <t>Декабрь 2017</t>
  </si>
  <si>
    <t>установка дверного блока двухстворчатая 2-я дверь ПВХ</t>
  </si>
  <si>
    <t>3-й подъезд</t>
  </si>
  <si>
    <t>ВСЕГО</t>
  </si>
  <si>
    <t>Январь 2017 г.</t>
  </si>
  <si>
    <t>Т/о УУТЭ ЦО и ГВС</t>
  </si>
  <si>
    <t>ППР электрооборудования установка замков на щиты</t>
  </si>
  <si>
    <t>ремонт подъездного освещения</t>
  </si>
  <si>
    <t>под1</t>
  </si>
  <si>
    <t>обход и осмотр подвала и инженерных коммуникаций</t>
  </si>
  <si>
    <t>прокладка трубопровода ЦО</t>
  </si>
  <si>
    <t>кв. 42</t>
  </si>
  <si>
    <t>т/о общедомового прибора учета электроэнергии</t>
  </si>
  <si>
    <t>Март 2017</t>
  </si>
  <si>
    <t>ремонт эл. Освещения над подъездом, смена фотореле и ламп светодиодных</t>
  </si>
  <si>
    <t>1-й подъезд</t>
  </si>
  <si>
    <t>ремонт эл. освещения над подъездом</t>
  </si>
  <si>
    <t>2,4-й подъезд</t>
  </si>
  <si>
    <t>установка бортовых камней</t>
  </si>
  <si>
    <t>прочистка внутреннего ливнестока</t>
  </si>
  <si>
    <t>частичный ремонт цоколя (заделка трещин)</t>
  </si>
  <si>
    <t>2,3-й подъезд</t>
  </si>
  <si>
    <t>доставка и планировка грунта</t>
  </si>
  <si>
    <t>клумба со стороны фасада</t>
  </si>
  <si>
    <t>слив воды из системы</t>
  </si>
  <si>
    <t>закрытие отопительного периода</t>
  </si>
  <si>
    <t>очистка внутреннего ливнестока и установка сеток на ливневку</t>
  </si>
  <si>
    <t>1-4-й подъезд</t>
  </si>
  <si>
    <t>благоустройство придомовой территории (окраска деревьев и ббордюров)</t>
  </si>
  <si>
    <t>Июнь 2017 г</t>
  </si>
  <si>
    <t>смена светильников в подъезде</t>
  </si>
  <si>
    <t>Под 1 эт 5, под3 эт3</t>
  </si>
  <si>
    <t>гидравлические испытания внутридомовой системы ЦО</t>
  </si>
  <si>
    <t>Июль 2017 г</t>
  </si>
  <si>
    <t>смена трубопровода</t>
  </si>
  <si>
    <t>осмотр вентиляционных каналов</t>
  </si>
  <si>
    <t>кв. 2,3,4,7,11,14,18,20,24,25,32,34,37,40,43,45,49,50</t>
  </si>
  <si>
    <t>дезинсекция подвальных помещений</t>
  </si>
  <si>
    <t>Сентябрь 2017 г</t>
  </si>
  <si>
    <t xml:space="preserve">очистка подвала от мусора строительного и бытового </t>
  </si>
  <si>
    <t>Октябрь 2017 г</t>
  </si>
  <si>
    <t>ликвидация воздушных пробок в стояках</t>
  </si>
  <si>
    <t>кв. 14,17,20,23,26,15,18,21,24,27,31,34,37,40,43,29,32,35,38,41,44,47,50,53,56</t>
  </si>
  <si>
    <t>замена крана шарового ф 32 мм</t>
  </si>
  <si>
    <t>кв. 21</t>
  </si>
  <si>
    <t>смена стекол</t>
  </si>
  <si>
    <t>2-й,4-й подъезд 2-й этаж</t>
  </si>
  <si>
    <t>Ноябрь 2017 г</t>
  </si>
  <si>
    <t>осмотр вентиляционных и дымовых каналов</t>
  </si>
  <si>
    <t>кв. 13,57,52,39,31,16,10,28,21,17,7</t>
  </si>
  <si>
    <t>кв. 5,46</t>
  </si>
  <si>
    <t>смена крана шарового Ф 32,20,15 мм</t>
  </si>
  <si>
    <t>прдвал (ГВС п/п)</t>
  </si>
  <si>
    <t>смена трубопровода ф 20 мм</t>
  </si>
  <si>
    <t>кв. 11 ЦО п/п</t>
  </si>
  <si>
    <t>смена трубопровода ф 89 мм ст</t>
  </si>
  <si>
    <t>ЦО подвал</t>
  </si>
  <si>
    <t>пусконаладочные работы УУТЭ</t>
  </si>
  <si>
    <t>подвал</t>
  </si>
  <si>
    <t>ремонт и поверка оборудования (ПРЭМ)</t>
  </si>
  <si>
    <t>Декабрь 2017 г</t>
  </si>
  <si>
    <t>ремонт электроосвещения в подъезде (смена ламп, установка  фотореле)</t>
  </si>
  <si>
    <t>4-й подъезд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</si>
</sst>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5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/>
    </xf>
    <xf numFmtId="164" fontId="3" fillId="0" borderId="1" xfId="0" applyNumberFormat="1" applyFont="1" applyFill="1" applyBorder="1" applyAlignment="1">
      <alignment horizontal="justify"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1" fillId="0" borderId="1" xfId="0" applyFont="1" applyFill="1" applyBorder="1" applyAlignment="1">
      <alignment horizontal="left" wrapText="1"/>
    </xf>
    <xf numFmtId="164" fontId="4" fillId="2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0" fillId="3" borderId="0" xfId="0" applyFill="1" applyAlignment="1">
      <alignment/>
    </xf>
    <xf numFmtId="164" fontId="4" fillId="2" borderId="0" xfId="0" applyFont="1" applyFill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0" fillId="0" borderId="0" xfId="0" applyAlignment="1">
      <alignment wrapText="1"/>
    </xf>
    <xf numFmtId="164" fontId="2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justify" wrapText="1"/>
    </xf>
    <xf numFmtId="166" fontId="3" fillId="0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wrapText="1"/>
    </xf>
    <xf numFmtId="164" fontId="1" fillId="0" borderId="1" xfId="0" applyFont="1" applyFill="1" applyBorder="1" applyAlignment="1">
      <alignment horizontal="justify" wrapText="1"/>
    </xf>
    <xf numFmtId="164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147">
          <cell r="E3147">
            <v>17230.93</v>
          </cell>
          <cell r="F3147">
            <v>39797.09</v>
          </cell>
          <cell r="G3147">
            <v>200159.64</v>
          </cell>
          <cell r="H3147">
            <v>210380.77</v>
          </cell>
          <cell r="I3147">
            <v>131002.09</v>
          </cell>
          <cell r="J3147">
            <v>119175.76999999999</v>
          </cell>
          <cell r="K3147">
            <v>7009.8000000000175</v>
          </cell>
        </row>
        <row r="3148">
          <cell r="E3148">
            <v>0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</row>
        <row r="3149">
          <cell r="E3149">
            <v>0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  <cell r="J3149">
            <v>0</v>
          </cell>
          <cell r="K3149">
            <v>0</v>
          </cell>
        </row>
        <row r="3150">
          <cell r="E3150">
            <v>0</v>
          </cell>
          <cell r="F3150">
            <v>0</v>
          </cell>
          <cell r="G3150">
            <v>10966.15</v>
          </cell>
          <cell r="H3150">
            <v>0</v>
          </cell>
          <cell r="I3150">
            <v>0</v>
          </cell>
          <cell r="J3150">
            <v>0</v>
          </cell>
          <cell r="K3150">
            <v>10966.15</v>
          </cell>
        </row>
        <row r="3151">
          <cell r="E3151">
            <v>0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  <cell r="J3151">
            <v>0</v>
          </cell>
          <cell r="K3151">
            <v>0</v>
          </cell>
        </row>
        <row r="3152">
          <cell r="E3152">
            <v>0</v>
          </cell>
          <cell r="F3152">
            <v>800</v>
          </cell>
          <cell r="G3152">
            <v>0</v>
          </cell>
          <cell r="H3152">
            <v>0</v>
          </cell>
          <cell r="I3152">
            <v>0</v>
          </cell>
          <cell r="J3152">
            <v>800</v>
          </cell>
          <cell r="K3152">
            <v>0</v>
          </cell>
        </row>
        <row r="3154">
          <cell r="E3154">
            <v>6284.88</v>
          </cell>
          <cell r="F3154">
            <v>5854.82</v>
          </cell>
          <cell r="G3154">
            <v>77008.85</v>
          </cell>
          <cell r="H3154">
            <v>76737.12</v>
          </cell>
          <cell r="I3154">
            <v>114090.88</v>
          </cell>
          <cell r="J3154">
            <v>-31498.940000000002</v>
          </cell>
          <cell r="K3154">
            <v>6556.610000000013</v>
          </cell>
        </row>
        <row r="3155">
          <cell r="E3155">
            <v>5941.51</v>
          </cell>
          <cell r="F3155">
            <v>-5941.51</v>
          </cell>
          <cell r="G3155">
            <v>72802.48000000001</v>
          </cell>
          <cell r="H3155">
            <v>72545.36</v>
          </cell>
          <cell r="I3155">
            <v>69021.04000000001</v>
          </cell>
          <cell r="J3155">
            <v>-2417.1900000000023</v>
          </cell>
          <cell r="K3155">
            <v>6198.630000000003</v>
          </cell>
        </row>
        <row r="3156">
          <cell r="E3156">
            <v>1981.22</v>
          </cell>
          <cell r="F3156">
            <v>-5010.14</v>
          </cell>
          <cell r="G3156">
            <v>24267.529999999995</v>
          </cell>
          <cell r="H3156">
            <v>24181.89</v>
          </cell>
          <cell r="I3156">
            <v>6650</v>
          </cell>
          <cell r="J3156">
            <v>12521.75</v>
          </cell>
          <cell r="K3156">
            <v>2066.8599999999974</v>
          </cell>
        </row>
        <row r="3157">
          <cell r="E3157">
            <v>1485.38</v>
          </cell>
          <cell r="F3157">
            <v>-529.4</v>
          </cell>
          <cell r="G3157">
            <v>18200.620000000003</v>
          </cell>
          <cell r="H3157">
            <v>18136.39</v>
          </cell>
          <cell r="I3157">
            <v>66530.77</v>
          </cell>
          <cell r="J3157">
            <v>-48923.780000000006</v>
          </cell>
          <cell r="K3157">
            <v>1549.6100000000038</v>
          </cell>
        </row>
        <row r="3158">
          <cell r="E3158">
            <v>336.69</v>
          </cell>
          <cell r="F3158">
            <v>-1443.51</v>
          </cell>
          <cell r="G3158">
            <v>4125.47</v>
          </cell>
          <cell r="H3158">
            <v>4110.93</v>
          </cell>
          <cell r="I3158">
            <v>3062.4</v>
          </cell>
          <cell r="J3158">
            <v>-394.98</v>
          </cell>
          <cell r="K3158">
            <v>351.2299999999998</v>
          </cell>
        </row>
        <row r="3159">
          <cell r="E3159">
            <v>9.93</v>
          </cell>
          <cell r="F3159">
            <v>47.61</v>
          </cell>
          <cell r="G3159">
            <v>121.32000000000002</v>
          </cell>
          <cell r="H3159">
            <v>120.9</v>
          </cell>
          <cell r="I3159">
            <v>0</v>
          </cell>
          <cell r="J3159">
            <v>168.51</v>
          </cell>
          <cell r="K3159">
            <v>10.350000000000014</v>
          </cell>
        </row>
        <row r="3160">
          <cell r="E3160">
            <v>3135.8</v>
          </cell>
          <cell r="F3160">
            <v>-3135.8</v>
          </cell>
          <cell r="G3160">
            <v>38423.52000000001</v>
          </cell>
          <cell r="H3160">
            <v>38287.96000000001</v>
          </cell>
          <cell r="I3160">
            <v>36427.76000000001</v>
          </cell>
          <cell r="J3160">
            <v>-1275.6000000000058</v>
          </cell>
          <cell r="K3160">
            <v>3271.360000000006</v>
          </cell>
        </row>
        <row r="3161">
          <cell r="E3161">
            <v>1155.29</v>
          </cell>
          <cell r="F3161">
            <v>-14305.33</v>
          </cell>
          <cell r="G3161">
            <v>14156.009999999998</v>
          </cell>
          <cell r="H3161">
            <v>14106.100000000002</v>
          </cell>
          <cell r="I3161">
            <v>72850.76095999999</v>
          </cell>
          <cell r="J3161">
            <v>-73049.99095999998</v>
          </cell>
          <cell r="K3161">
            <v>1205.1999999999946</v>
          </cell>
        </row>
        <row r="3162">
          <cell r="E3162">
            <v>300.37</v>
          </cell>
          <cell r="F3162">
            <v>1444.31</v>
          </cell>
          <cell r="G3162">
            <v>3680.399999999999</v>
          </cell>
          <cell r="H3162">
            <v>3667.58</v>
          </cell>
          <cell r="I3162">
            <v>0</v>
          </cell>
          <cell r="J3162">
            <v>5111.889999999999</v>
          </cell>
          <cell r="K3162">
            <v>313.18999999999915</v>
          </cell>
        </row>
        <row r="3164">
          <cell r="E3164">
            <v>0</v>
          </cell>
          <cell r="F3164">
            <v>0</v>
          </cell>
          <cell r="G3164">
            <v>76689.60000000002</v>
          </cell>
          <cell r="H3164">
            <v>74050.39000000001</v>
          </cell>
          <cell r="I3164">
            <v>76689.60000000002</v>
          </cell>
          <cell r="J3164">
            <v>-2639.2100000000064</v>
          </cell>
          <cell r="K3164">
            <v>2639.2100000000064</v>
          </cell>
        </row>
        <row r="3165">
          <cell r="E3165">
            <v>26971.76</v>
          </cell>
          <cell r="F3165">
            <v>-26971.76</v>
          </cell>
          <cell r="G3165">
            <v>415922.53</v>
          </cell>
          <cell r="H3165">
            <v>413317.0599999999</v>
          </cell>
          <cell r="I3165">
            <v>415922.53</v>
          </cell>
          <cell r="J3165">
            <v>-29577.230000000156</v>
          </cell>
          <cell r="K3165">
            <v>29577.230000000156</v>
          </cell>
        </row>
        <row r="3166">
          <cell r="E3166">
            <v>3466.14</v>
          </cell>
          <cell r="F3166">
            <v>-3466.14</v>
          </cell>
          <cell r="G3166">
            <v>42469.51000000001</v>
          </cell>
          <cell r="H3166">
            <v>42319.759999999995</v>
          </cell>
          <cell r="I3166">
            <v>40263.670000000006</v>
          </cell>
          <cell r="J3166">
            <v>-1410.0500000000102</v>
          </cell>
          <cell r="K3166">
            <v>3615.8900000000103</v>
          </cell>
        </row>
        <row r="3167">
          <cell r="E3167">
            <v>587.94</v>
          </cell>
          <cell r="F3167">
            <v>-587.94</v>
          </cell>
          <cell r="G3167">
            <v>7280.450000000003</v>
          </cell>
          <cell r="H3167">
            <v>7248.569999999999</v>
          </cell>
          <cell r="I3167">
            <v>6902.2800000000025</v>
          </cell>
          <cell r="J3167">
            <v>-241.65000000000327</v>
          </cell>
          <cell r="K3167">
            <v>619.8200000000043</v>
          </cell>
        </row>
        <row r="3168">
          <cell r="E3168">
            <v>6437.11</v>
          </cell>
          <cell r="F3168">
            <v>-6437.11</v>
          </cell>
          <cell r="G3168">
            <v>74773.79</v>
          </cell>
          <cell r="H3168">
            <v>78592.23</v>
          </cell>
          <cell r="I3168">
            <v>74773.79</v>
          </cell>
          <cell r="J3168">
            <v>-2618.6699999999983</v>
          </cell>
          <cell r="K3168">
            <v>2618.6699999999983</v>
          </cell>
        </row>
        <row r="3169">
          <cell r="E3169">
            <v>8252.37</v>
          </cell>
          <cell r="F3169">
            <v>-8252.37</v>
          </cell>
          <cell r="G3169">
            <v>101114</v>
          </cell>
          <cell r="H3169">
            <v>100757.19999999998</v>
          </cell>
          <cell r="I3169">
            <v>95862</v>
          </cell>
          <cell r="J3169">
            <v>-3357.170000000013</v>
          </cell>
          <cell r="K3169">
            <v>8609.170000000013</v>
          </cell>
        </row>
        <row r="3170">
          <cell r="E3170">
            <v>7691.23</v>
          </cell>
          <cell r="F3170">
            <v>-7691.23</v>
          </cell>
          <cell r="G3170">
            <v>94238.36999999998</v>
          </cell>
          <cell r="H3170">
            <v>93905.81000000001</v>
          </cell>
          <cell r="I3170">
            <v>89343.47999999998</v>
          </cell>
          <cell r="J3170">
            <v>-3128.899999999965</v>
          </cell>
          <cell r="K3170">
            <v>8023.7899999999645</v>
          </cell>
        </row>
        <row r="3171">
          <cell r="E3171">
            <v>134816.84</v>
          </cell>
          <cell r="F3171">
            <v>-134816.84</v>
          </cell>
          <cell r="G3171">
            <v>740864.05</v>
          </cell>
          <cell r="H3171">
            <v>811023.9099999998</v>
          </cell>
          <cell r="I3171">
            <v>740864.05</v>
          </cell>
          <cell r="J3171">
            <v>-64656.980000000214</v>
          </cell>
          <cell r="K3171">
            <v>64656.980000000214</v>
          </cell>
        </row>
        <row r="3172">
          <cell r="E3172">
            <v>0</v>
          </cell>
          <cell r="F3172">
            <v>0</v>
          </cell>
          <cell r="G3172">
            <v>4631.51</v>
          </cell>
          <cell r="H3172">
            <v>3760.6700000000005</v>
          </cell>
          <cell r="I3172">
            <v>4631.51</v>
          </cell>
          <cell r="J3172">
            <v>-870.8399999999997</v>
          </cell>
          <cell r="K3172">
            <v>870.8399999999997</v>
          </cell>
        </row>
        <row r="3173">
          <cell r="E3173">
            <v>0</v>
          </cell>
          <cell r="F3173">
            <v>0</v>
          </cell>
          <cell r="G3173">
            <v>17903.01</v>
          </cell>
          <cell r="H3173">
            <v>14779.92</v>
          </cell>
          <cell r="I3173">
            <v>17903.01</v>
          </cell>
          <cell r="J3173">
            <v>-3123.0899999999983</v>
          </cell>
          <cell r="K3173">
            <v>3123.0899999999983</v>
          </cell>
        </row>
        <row r="3174">
          <cell r="E3174">
            <v>0</v>
          </cell>
          <cell r="F3174">
            <v>0</v>
          </cell>
          <cell r="G3174">
            <v>8124.310000000001</v>
          </cell>
          <cell r="H3174">
            <v>7489.299999999999</v>
          </cell>
          <cell r="I3174">
            <v>7943.810000000001</v>
          </cell>
          <cell r="J3174">
            <v>-454.51000000000204</v>
          </cell>
          <cell r="K3174">
            <v>454.51000000000204</v>
          </cell>
        </row>
        <row r="3175">
          <cell r="E3175">
            <v>0</v>
          </cell>
          <cell r="F3175">
            <v>0</v>
          </cell>
          <cell r="G3175">
            <v>40427.64</v>
          </cell>
          <cell r="H3175">
            <v>33149.62</v>
          </cell>
          <cell r="I3175">
            <v>39691.14</v>
          </cell>
          <cell r="J3175">
            <v>-6541.519999999997</v>
          </cell>
          <cell r="K3175">
            <v>7278.019999999997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80" zoomScaleNormal="80" workbookViewId="0" topLeftCell="A1">
      <selection activeCell="K41" sqref="K41"/>
    </sheetView>
  </sheetViews>
  <sheetFormatPr defaultColWidth="12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9.281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8.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/>
      <c r="B5" s="5" t="s">
        <v>14</v>
      </c>
      <c r="C5" s="5" t="s">
        <v>15</v>
      </c>
      <c r="D5" s="3"/>
      <c r="E5" s="3"/>
      <c r="F5" s="3"/>
      <c r="G5" s="3"/>
      <c r="H5" s="3"/>
      <c r="I5" s="3"/>
      <c r="J5" s="3"/>
      <c r="K5" s="3"/>
      <c r="L5" s="5" t="s">
        <v>16</v>
      </c>
    </row>
    <row r="6" spans="1:12" s="2" customFormat="1" ht="12.75" hidden="1">
      <c r="A6" s="3">
        <v>1</v>
      </c>
      <c r="B6" s="3"/>
      <c r="C6" s="3"/>
      <c r="D6" s="3" t="s">
        <v>17</v>
      </c>
      <c r="E6" s="4">
        <f>'[1]Лицевые счета домов свод'!E3147</f>
        <v>17230.93</v>
      </c>
      <c r="F6" s="4">
        <f>'[1]Лицевые счета домов свод'!F3147</f>
        <v>39797.09</v>
      </c>
      <c r="G6" s="4">
        <f>'[1]Лицевые счета домов свод'!G3147</f>
        <v>200159.64</v>
      </c>
      <c r="H6" s="4">
        <f>'[1]Лицевые счета домов свод'!H3147</f>
        <v>210380.77</v>
      </c>
      <c r="I6" s="4">
        <f>'[1]Лицевые счета домов свод'!I3147</f>
        <v>131002.09</v>
      </c>
      <c r="J6" s="4">
        <f>'[1]Лицевые счета домов свод'!J3147</f>
        <v>119175.76999999999</v>
      </c>
      <c r="K6" s="4">
        <f>'[1]Лицевые счета домов свод'!K3147</f>
        <v>7009.8000000000175</v>
      </c>
      <c r="L6" s="3"/>
    </row>
    <row r="7" spans="1:12" s="2" customFormat="1" ht="12.75" hidden="1">
      <c r="A7" s="3"/>
      <c r="B7" s="3"/>
      <c r="C7" s="3"/>
      <c r="D7" s="3" t="s">
        <v>18</v>
      </c>
      <c r="E7" s="4">
        <f>'[1]Лицевые счета домов свод'!E3148</f>
        <v>0</v>
      </c>
      <c r="F7" s="4">
        <f>'[1]Лицевые счета домов свод'!F3148</f>
        <v>0</v>
      </c>
      <c r="G7" s="4">
        <f>'[1]Лицевые счета домов свод'!G3148</f>
        <v>0</v>
      </c>
      <c r="H7" s="4">
        <f>'[1]Лицевые счета домов свод'!H3148</f>
        <v>0</v>
      </c>
      <c r="I7" s="4">
        <f>'[1]Лицевые счета домов свод'!I3148</f>
        <v>0</v>
      </c>
      <c r="J7" s="4">
        <f>'[1]Лицевые счета домов свод'!J3148</f>
        <v>0</v>
      </c>
      <c r="K7" s="4">
        <f>'[1]Лицевые счета домов свод'!K3148</f>
        <v>0</v>
      </c>
      <c r="L7" s="3"/>
    </row>
    <row r="8" spans="1:12" s="2" customFormat="1" ht="12.75" hidden="1">
      <c r="A8" s="3"/>
      <c r="B8" s="3"/>
      <c r="C8" s="3"/>
      <c r="D8" s="3" t="s">
        <v>19</v>
      </c>
      <c r="E8" s="4">
        <f>'[1]Лицевые счета домов свод'!E3149</f>
        <v>0</v>
      </c>
      <c r="F8" s="4">
        <f>'[1]Лицевые счета домов свод'!F3149</f>
        <v>0</v>
      </c>
      <c r="G8" s="4">
        <f>'[1]Лицевые счета домов свод'!G3149</f>
        <v>0</v>
      </c>
      <c r="H8" s="4">
        <f>'[1]Лицевые счета домов свод'!H3149</f>
        <v>0</v>
      </c>
      <c r="I8" s="4">
        <f>'[1]Лицевые счета домов свод'!I3149</f>
        <v>0</v>
      </c>
      <c r="J8" s="4">
        <f>'[1]Лицевые счета домов свод'!J3149</f>
        <v>0</v>
      </c>
      <c r="K8" s="4">
        <f>'[1]Лицевые счета домов свод'!K3149</f>
        <v>0</v>
      </c>
      <c r="L8" s="3"/>
    </row>
    <row r="9" spans="1:12" s="2" customFormat="1" ht="12.75" hidden="1">
      <c r="A9" s="3"/>
      <c r="B9" s="3"/>
      <c r="C9" s="3"/>
      <c r="D9" s="3" t="s">
        <v>20</v>
      </c>
      <c r="E9" s="4">
        <f>'[1]Лицевые счета домов свод'!E3150</f>
        <v>0</v>
      </c>
      <c r="F9" s="4">
        <f>'[1]Лицевые счета домов свод'!F3150</f>
        <v>0</v>
      </c>
      <c r="G9" s="4">
        <f>'[1]Лицевые счета домов свод'!G3150</f>
        <v>10966.15</v>
      </c>
      <c r="H9" s="4">
        <f>'[1]Лицевые счета домов свод'!H3150</f>
        <v>0</v>
      </c>
      <c r="I9" s="4">
        <f>'[1]Лицевые счета домов свод'!I3150</f>
        <v>0</v>
      </c>
      <c r="J9" s="4">
        <f>'[1]Лицевые счета домов свод'!J3150</f>
        <v>0</v>
      </c>
      <c r="K9" s="4">
        <f>'[1]Лицевые счета домов свод'!K3150</f>
        <v>10966.15</v>
      </c>
      <c r="L9" s="3"/>
    </row>
    <row r="10" spans="1:12" s="2" customFormat="1" ht="12.75" hidden="1">
      <c r="A10" s="3"/>
      <c r="B10" s="3"/>
      <c r="C10" s="3"/>
      <c r="D10" s="3" t="s">
        <v>21</v>
      </c>
      <c r="E10" s="4">
        <f>'[1]Лицевые счета домов свод'!E3151</f>
        <v>0</v>
      </c>
      <c r="F10" s="4">
        <f>'[1]Лицевые счета домов свод'!F3151</f>
        <v>0</v>
      </c>
      <c r="G10" s="4">
        <f>'[1]Лицевые счета домов свод'!G3151</f>
        <v>0</v>
      </c>
      <c r="H10" s="4">
        <f>'[1]Лицевые счета домов свод'!H3151</f>
        <v>0</v>
      </c>
      <c r="I10" s="4">
        <f>'[1]Лицевые счета домов свод'!I3151</f>
        <v>0</v>
      </c>
      <c r="J10" s="4">
        <f>'[1]Лицевые счета домов свод'!J3151</f>
        <v>0</v>
      </c>
      <c r="K10" s="4">
        <f>'[1]Лицевые счета домов свод'!K3151</f>
        <v>0</v>
      </c>
      <c r="L10" s="3"/>
    </row>
    <row r="11" spans="1:12" s="2" customFormat="1" ht="12.75" hidden="1">
      <c r="A11" s="3"/>
      <c r="B11" s="3"/>
      <c r="C11" s="3"/>
      <c r="D11" s="3" t="s">
        <v>22</v>
      </c>
      <c r="E11" s="4">
        <f>'[1]Лицевые счета домов свод'!E3152</f>
        <v>0</v>
      </c>
      <c r="F11" s="4">
        <f>'[1]Лицевые счета домов свод'!F3152</f>
        <v>800</v>
      </c>
      <c r="G11" s="4">
        <f>'[1]Лицевые счета домов свод'!G3152</f>
        <v>0</v>
      </c>
      <c r="H11" s="4">
        <f>'[1]Лицевые счета домов свод'!H3152</f>
        <v>0</v>
      </c>
      <c r="I11" s="4">
        <f>'[1]Лицевые счета домов свод'!I3152</f>
        <v>0</v>
      </c>
      <c r="J11" s="4">
        <f>'[1]Лицевые счета домов свод'!J3152</f>
        <v>800</v>
      </c>
      <c r="K11" s="4">
        <f>'[1]Лицевые счета домов свод'!K3152</f>
        <v>0</v>
      </c>
      <c r="L11" s="3"/>
    </row>
    <row r="12" spans="1:12" s="2" customFormat="1" ht="12.75" hidden="1">
      <c r="A12" s="3"/>
      <c r="B12" s="3"/>
      <c r="C12" s="3"/>
      <c r="D12" s="4" t="s">
        <v>23</v>
      </c>
      <c r="E12" s="4">
        <f>SUM(E6:E11)</f>
        <v>17230.93</v>
      </c>
      <c r="F12" s="4">
        <f>SUM(F6:F11)</f>
        <v>40597.09</v>
      </c>
      <c r="G12" s="4">
        <f>SUM(G6:G11)</f>
        <v>211125.79</v>
      </c>
      <c r="H12" s="4">
        <f>SUM(H6:H11)</f>
        <v>210380.77</v>
      </c>
      <c r="I12" s="4">
        <f>SUM(I6:I11)</f>
        <v>131002.09</v>
      </c>
      <c r="J12" s="4">
        <f>SUM(J6:J11)</f>
        <v>119975.76999999999</v>
      </c>
      <c r="K12" s="4">
        <f>SUM(K6:K11)</f>
        <v>17975.95000000002</v>
      </c>
      <c r="L12" s="3"/>
    </row>
    <row r="13" spans="1:12" s="2" customFormat="1" ht="12.75" hidden="1">
      <c r="A13" s="3"/>
      <c r="B13" s="3"/>
      <c r="C13" s="3"/>
      <c r="D13" s="7" t="s">
        <v>24</v>
      </c>
      <c r="E13" s="4">
        <f>'[1]Лицевые счета домов свод'!E3154</f>
        <v>6284.88</v>
      </c>
      <c r="F13" s="4">
        <f>'[1]Лицевые счета домов свод'!F3154</f>
        <v>5854.82</v>
      </c>
      <c r="G13" s="4">
        <f>'[1]Лицевые счета домов свод'!G3154</f>
        <v>77008.85</v>
      </c>
      <c r="H13" s="4">
        <f>'[1]Лицевые счета домов свод'!H3154</f>
        <v>76737.12</v>
      </c>
      <c r="I13" s="4">
        <f>'[1]Лицевые счета домов свод'!I3154</f>
        <v>114090.88</v>
      </c>
      <c r="J13" s="4">
        <f>'[1]Лицевые счета домов свод'!J3154</f>
        <v>-31498.940000000002</v>
      </c>
      <c r="K13" s="4">
        <f>'[1]Лицевые счета домов свод'!K3154</f>
        <v>6556.610000000013</v>
      </c>
      <c r="L13" s="3"/>
    </row>
    <row r="14" spans="1:12" s="2" customFormat="1" ht="12.75" hidden="1">
      <c r="A14" s="3"/>
      <c r="B14" s="3"/>
      <c r="C14" s="3"/>
      <c r="D14" s="7" t="s">
        <v>25</v>
      </c>
      <c r="E14" s="4">
        <f>'[1]Лицевые счета домов свод'!E3155</f>
        <v>5941.51</v>
      </c>
      <c r="F14" s="4">
        <f>'[1]Лицевые счета домов свод'!F3155</f>
        <v>-5941.51</v>
      </c>
      <c r="G14" s="4">
        <f>'[1]Лицевые счета домов свод'!G3155</f>
        <v>72802.48000000001</v>
      </c>
      <c r="H14" s="4">
        <f>'[1]Лицевые счета домов свод'!H3155</f>
        <v>72545.36</v>
      </c>
      <c r="I14" s="4">
        <f>'[1]Лицевые счета домов свод'!I3155</f>
        <v>69021.04000000001</v>
      </c>
      <c r="J14" s="4">
        <f>'[1]Лицевые счета домов свод'!J3155</f>
        <v>-2417.1900000000023</v>
      </c>
      <c r="K14" s="4">
        <f>'[1]Лицевые счета домов свод'!K3155</f>
        <v>6198.630000000003</v>
      </c>
      <c r="L14" s="3"/>
    </row>
    <row r="15" spans="1:12" s="2" customFormat="1" ht="12.75" hidden="1">
      <c r="A15" s="3"/>
      <c r="B15" s="3"/>
      <c r="C15" s="3"/>
      <c r="D15" s="7" t="s">
        <v>26</v>
      </c>
      <c r="E15" s="4">
        <f>'[1]Лицевые счета домов свод'!E3156</f>
        <v>1981.22</v>
      </c>
      <c r="F15" s="4">
        <f>'[1]Лицевые счета домов свод'!F3156</f>
        <v>-5010.14</v>
      </c>
      <c r="G15" s="4">
        <f>'[1]Лицевые счета домов свод'!G3156</f>
        <v>24267.529999999995</v>
      </c>
      <c r="H15" s="4">
        <f>'[1]Лицевые счета домов свод'!H3156</f>
        <v>24181.89</v>
      </c>
      <c r="I15" s="4">
        <f>'[1]Лицевые счета домов свод'!I3156</f>
        <v>6650</v>
      </c>
      <c r="J15" s="4">
        <f>'[1]Лицевые счета домов свод'!J3156</f>
        <v>12521.75</v>
      </c>
      <c r="K15" s="4">
        <f>'[1]Лицевые счета домов свод'!K3156</f>
        <v>2066.8599999999974</v>
      </c>
      <c r="L15" s="3"/>
    </row>
    <row r="16" spans="1:12" s="2" customFormat="1" ht="12.75" hidden="1">
      <c r="A16" s="3"/>
      <c r="B16" s="3"/>
      <c r="C16" s="3"/>
      <c r="D16" s="7" t="s">
        <v>27</v>
      </c>
      <c r="E16" s="4">
        <f>'[1]Лицевые счета домов свод'!E3157</f>
        <v>1485.38</v>
      </c>
      <c r="F16" s="4">
        <f>'[1]Лицевые счета домов свод'!F3157</f>
        <v>-529.4</v>
      </c>
      <c r="G16" s="4">
        <f>'[1]Лицевые счета домов свод'!G3157</f>
        <v>18200.620000000003</v>
      </c>
      <c r="H16" s="4">
        <f>'[1]Лицевые счета домов свод'!H3157</f>
        <v>18136.39</v>
      </c>
      <c r="I16" s="4">
        <f>'[1]Лицевые счета домов свод'!I3157</f>
        <v>66530.77</v>
      </c>
      <c r="J16" s="4">
        <f>'[1]Лицевые счета домов свод'!J3157</f>
        <v>-48923.780000000006</v>
      </c>
      <c r="K16" s="4">
        <f>'[1]Лицевые счета домов свод'!K3157</f>
        <v>1549.6100000000038</v>
      </c>
      <c r="L16" s="3"/>
    </row>
    <row r="17" spans="1:12" s="2" customFormat="1" ht="12.75" hidden="1">
      <c r="A17" s="3"/>
      <c r="B17" s="3"/>
      <c r="C17" s="3"/>
      <c r="D17" s="3" t="s">
        <v>28</v>
      </c>
      <c r="E17" s="4">
        <f>'[1]Лицевые счета домов свод'!E3158</f>
        <v>336.69</v>
      </c>
      <c r="F17" s="4">
        <f>'[1]Лицевые счета домов свод'!F3158</f>
        <v>-1443.51</v>
      </c>
      <c r="G17" s="4">
        <f>'[1]Лицевые счета домов свод'!G3158</f>
        <v>4125.47</v>
      </c>
      <c r="H17" s="4">
        <f>'[1]Лицевые счета домов свод'!H3158</f>
        <v>4110.93</v>
      </c>
      <c r="I17" s="4">
        <f>'[1]Лицевые счета домов свод'!I3158</f>
        <v>3062.4</v>
      </c>
      <c r="J17" s="4">
        <f>'[1]Лицевые счета домов свод'!J3158</f>
        <v>-394.98</v>
      </c>
      <c r="K17" s="4">
        <f>'[1]Лицевые счета домов свод'!K3158</f>
        <v>351.2299999999998</v>
      </c>
      <c r="L17" s="3"/>
    </row>
    <row r="18" spans="1:12" s="2" customFormat="1" ht="12.75" hidden="1">
      <c r="A18" s="3"/>
      <c r="B18" s="3"/>
      <c r="C18" s="3"/>
      <c r="D18" s="7" t="s">
        <v>29</v>
      </c>
      <c r="E18" s="4">
        <f>'[1]Лицевые счета домов свод'!E3159</f>
        <v>9.93</v>
      </c>
      <c r="F18" s="4">
        <f>'[1]Лицевые счета домов свод'!F3159</f>
        <v>47.61</v>
      </c>
      <c r="G18" s="4">
        <f>'[1]Лицевые счета домов свод'!G3159</f>
        <v>121.32000000000002</v>
      </c>
      <c r="H18" s="4">
        <f>'[1]Лицевые счета домов свод'!H3159</f>
        <v>120.9</v>
      </c>
      <c r="I18" s="4">
        <f>'[1]Лицевые счета домов свод'!I3159</f>
        <v>0</v>
      </c>
      <c r="J18" s="4">
        <f>'[1]Лицевые счета домов свод'!J3159</f>
        <v>168.51</v>
      </c>
      <c r="K18" s="4">
        <f>'[1]Лицевые счета домов свод'!K3159</f>
        <v>10.350000000000014</v>
      </c>
      <c r="L18" s="3"/>
    </row>
    <row r="19" spans="1:12" s="2" customFormat="1" ht="12.75" hidden="1">
      <c r="A19" s="3"/>
      <c r="B19" s="3"/>
      <c r="C19" s="3"/>
      <c r="D19" s="7" t="s">
        <v>30</v>
      </c>
      <c r="E19" s="4">
        <f>'[1]Лицевые счета домов свод'!E3160</f>
        <v>3135.8</v>
      </c>
      <c r="F19" s="4">
        <f>'[1]Лицевые счета домов свод'!F3160</f>
        <v>-3135.8</v>
      </c>
      <c r="G19" s="4">
        <f>'[1]Лицевые счета домов свод'!G3160</f>
        <v>38423.52000000001</v>
      </c>
      <c r="H19" s="4">
        <f>'[1]Лицевые счета домов свод'!H3160</f>
        <v>38287.96000000001</v>
      </c>
      <c r="I19" s="4">
        <f>'[1]Лицевые счета домов свод'!I3160</f>
        <v>36427.76000000001</v>
      </c>
      <c r="J19" s="4">
        <f>'[1]Лицевые счета домов свод'!J3160</f>
        <v>-1275.6000000000058</v>
      </c>
      <c r="K19" s="4">
        <f>'[1]Лицевые счета домов свод'!K3160</f>
        <v>3271.360000000006</v>
      </c>
      <c r="L19" s="3"/>
    </row>
    <row r="20" spans="1:12" s="2" customFormat="1" ht="12.75" hidden="1">
      <c r="A20" s="3"/>
      <c r="B20" s="3"/>
      <c r="C20" s="3"/>
      <c r="D20" s="7" t="s">
        <v>31</v>
      </c>
      <c r="E20" s="4">
        <f>'[1]Лицевые счета домов свод'!E3161</f>
        <v>1155.29</v>
      </c>
      <c r="F20" s="4">
        <f>'[1]Лицевые счета домов свод'!F3161</f>
        <v>-14305.33</v>
      </c>
      <c r="G20" s="4">
        <f>'[1]Лицевые счета домов свод'!G3161</f>
        <v>14156.009999999998</v>
      </c>
      <c r="H20" s="4">
        <f>'[1]Лицевые счета домов свод'!H3161</f>
        <v>14106.100000000002</v>
      </c>
      <c r="I20" s="4">
        <f>'[1]Лицевые счета домов свод'!I3161</f>
        <v>72850.76095999999</v>
      </c>
      <c r="J20" s="4">
        <f>'[1]Лицевые счета домов свод'!J3161</f>
        <v>-73049.99095999998</v>
      </c>
      <c r="K20" s="4">
        <f>'[1]Лицевые счета домов свод'!K3161</f>
        <v>1205.1999999999946</v>
      </c>
      <c r="L20" s="3"/>
    </row>
    <row r="21" spans="1:12" s="2" customFormat="1" ht="12.75" hidden="1">
      <c r="A21" s="3"/>
      <c r="B21" s="3"/>
      <c r="C21" s="3"/>
      <c r="D21" s="7" t="s">
        <v>32</v>
      </c>
      <c r="E21" s="4">
        <f>'[1]Лицевые счета домов свод'!E3162</f>
        <v>300.37</v>
      </c>
      <c r="F21" s="4">
        <f>'[1]Лицевые счета домов свод'!F3162</f>
        <v>1444.31</v>
      </c>
      <c r="G21" s="4">
        <f>'[1]Лицевые счета домов свод'!G3162</f>
        <v>3680.399999999999</v>
      </c>
      <c r="H21" s="4">
        <f>'[1]Лицевые счета домов свод'!H3162</f>
        <v>3667.58</v>
      </c>
      <c r="I21" s="4">
        <f>'[1]Лицевые счета домов свод'!I3162</f>
        <v>0</v>
      </c>
      <c r="J21" s="4">
        <f>'[1]Лицевые счета домов свод'!J3162</f>
        <v>5111.889999999999</v>
      </c>
      <c r="K21" s="4">
        <f>'[1]Лицевые счета домов свод'!K3162</f>
        <v>313.18999999999915</v>
      </c>
      <c r="L21" s="3"/>
    </row>
    <row r="22" spans="1:12" s="2" customFormat="1" ht="12.75" hidden="1">
      <c r="A22" s="3"/>
      <c r="B22" s="3"/>
      <c r="C22" s="3"/>
      <c r="D22" s="4" t="s">
        <v>33</v>
      </c>
      <c r="E22" s="4">
        <f>SUM(E13:E21)</f>
        <v>20631.070000000003</v>
      </c>
      <c r="F22" s="4">
        <f>SUM(F13:F21)</f>
        <v>-23018.95</v>
      </c>
      <c r="G22" s="4">
        <f>SUM(G13:G21)</f>
        <v>252786.20000000004</v>
      </c>
      <c r="H22" s="4">
        <f>SUM(H13:H21)</f>
        <v>251894.22999999998</v>
      </c>
      <c r="I22" s="8">
        <f>SUM(I13:I21)</f>
        <v>368633.61095999996</v>
      </c>
      <c r="J22" s="8">
        <f>SUM(J13:J21)</f>
        <v>-139758.33096</v>
      </c>
      <c r="K22" s="4">
        <f>SUM(K13:K21)</f>
        <v>21523.040000000015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4">
        <f>'[1]Лицевые счета домов свод'!E3164</f>
        <v>0</v>
      </c>
      <c r="F23" s="4">
        <f>'[1]Лицевые счета домов свод'!F3164</f>
        <v>0</v>
      </c>
      <c r="G23" s="4">
        <f>'[1]Лицевые счета домов свод'!G3164</f>
        <v>76689.60000000002</v>
      </c>
      <c r="H23" s="4">
        <f>'[1]Лицевые счета домов свод'!H3164</f>
        <v>74050.39000000001</v>
      </c>
      <c r="I23" s="4">
        <f>'[1]Лицевые счета домов свод'!I3164</f>
        <v>76689.60000000002</v>
      </c>
      <c r="J23" s="4">
        <f>'[1]Лицевые счета домов свод'!J3164</f>
        <v>-2639.2100000000064</v>
      </c>
      <c r="K23" s="4">
        <f>'[1]Лицевые счета домов свод'!K3164</f>
        <v>2639.2100000000064</v>
      </c>
      <c r="L23" s="3"/>
    </row>
    <row r="24" spans="1:12" s="2" customFormat="1" ht="12.75" hidden="1">
      <c r="A24" s="3"/>
      <c r="B24" s="3"/>
      <c r="C24" s="3"/>
      <c r="D24" s="3" t="s">
        <v>35</v>
      </c>
      <c r="E24" s="4">
        <f>'[1]Лицевые счета домов свод'!E3165</f>
        <v>26971.76</v>
      </c>
      <c r="F24" s="4">
        <f>'[1]Лицевые счета домов свод'!F3165</f>
        <v>-26971.76</v>
      </c>
      <c r="G24" s="4">
        <f>'[1]Лицевые счета домов свод'!G3165</f>
        <v>415922.53</v>
      </c>
      <c r="H24" s="4">
        <f>'[1]Лицевые счета домов свод'!H3165</f>
        <v>413317.0599999999</v>
      </c>
      <c r="I24" s="4">
        <f>'[1]Лицевые счета домов свод'!I3165</f>
        <v>415922.53</v>
      </c>
      <c r="J24" s="4">
        <f>'[1]Лицевые счета домов свод'!J3165</f>
        <v>-29577.230000000156</v>
      </c>
      <c r="K24" s="4">
        <f>'[1]Лицевые счета домов свод'!K3165</f>
        <v>29577.230000000156</v>
      </c>
      <c r="L24" s="3"/>
    </row>
    <row r="25" spans="1:12" s="2" customFormat="1" ht="12.75" hidden="1">
      <c r="A25" s="3"/>
      <c r="B25" s="3"/>
      <c r="C25" s="3"/>
      <c r="D25" s="3" t="s">
        <v>36</v>
      </c>
      <c r="E25" s="4">
        <f>'[1]Лицевые счета домов свод'!E3166</f>
        <v>3466.14</v>
      </c>
      <c r="F25" s="4">
        <f>'[1]Лицевые счета домов свод'!F3166</f>
        <v>-3466.14</v>
      </c>
      <c r="G25" s="4">
        <f>'[1]Лицевые счета домов свод'!G3166</f>
        <v>42469.51000000001</v>
      </c>
      <c r="H25" s="4">
        <f>'[1]Лицевые счета домов свод'!H3166</f>
        <v>42319.759999999995</v>
      </c>
      <c r="I25" s="4">
        <f>'[1]Лицевые счета домов свод'!I3166</f>
        <v>40263.670000000006</v>
      </c>
      <c r="J25" s="4">
        <f>'[1]Лицевые счета домов свод'!J3166</f>
        <v>-1410.0500000000102</v>
      </c>
      <c r="K25" s="4">
        <f>'[1]Лицевые счета домов свод'!K3166</f>
        <v>3615.8900000000103</v>
      </c>
      <c r="L25" s="3"/>
    </row>
    <row r="26" spans="1:12" s="2" customFormat="1" ht="12.75" hidden="1">
      <c r="A26" s="3"/>
      <c r="B26" s="3"/>
      <c r="C26" s="3"/>
      <c r="D26" s="3" t="s">
        <v>37</v>
      </c>
      <c r="E26" s="4">
        <f>'[1]Лицевые счета домов свод'!E3167</f>
        <v>587.94</v>
      </c>
      <c r="F26" s="4">
        <f>'[1]Лицевые счета домов свод'!F3167</f>
        <v>-587.94</v>
      </c>
      <c r="G26" s="4">
        <f>'[1]Лицевые счета домов свод'!G3167</f>
        <v>7280.450000000003</v>
      </c>
      <c r="H26" s="4">
        <f>'[1]Лицевые счета домов свод'!H3167</f>
        <v>7248.569999999999</v>
      </c>
      <c r="I26" s="4">
        <f>'[1]Лицевые счета домов свод'!I3167</f>
        <v>6902.2800000000025</v>
      </c>
      <c r="J26" s="4">
        <f>'[1]Лицевые счета домов свод'!J3167</f>
        <v>-241.65000000000327</v>
      </c>
      <c r="K26" s="4">
        <f>'[1]Лицевые счета домов свод'!K3167</f>
        <v>619.8200000000043</v>
      </c>
      <c r="L26" s="3"/>
    </row>
    <row r="27" spans="1:12" s="2" customFormat="1" ht="12.75" hidden="1">
      <c r="A27" s="3"/>
      <c r="B27" s="3"/>
      <c r="C27" s="3"/>
      <c r="D27" s="3" t="s">
        <v>38</v>
      </c>
      <c r="E27" s="4">
        <f>'[1]Лицевые счета домов свод'!E3168</f>
        <v>6437.11</v>
      </c>
      <c r="F27" s="4">
        <f>'[1]Лицевые счета домов свод'!F3168</f>
        <v>-6437.11</v>
      </c>
      <c r="G27" s="4">
        <f>'[1]Лицевые счета домов свод'!G3168</f>
        <v>74773.79</v>
      </c>
      <c r="H27" s="4">
        <f>'[1]Лицевые счета домов свод'!H3168</f>
        <v>78592.23</v>
      </c>
      <c r="I27" s="4">
        <f>'[1]Лицевые счета домов свод'!I3168</f>
        <v>74773.79</v>
      </c>
      <c r="J27" s="4">
        <f>'[1]Лицевые счета домов свод'!J3168</f>
        <v>-2618.6699999999983</v>
      </c>
      <c r="K27" s="4">
        <f>'[1]Лицевые счета домов свод'!K3168</f>
        <v>2618.6699999999983</v>
      </c>
      <c r="L27" s="3"/>
    </row>
    <row r="28" spans="1:12" s="2" customFormat="1" ht="12.75" hidden="1">
      <c r="A28" s="3"/>
      <c r="B28" s="3"/>
      <c r="C28" s="3"/>
      <c r="D28" s="3" t="s">
        <v>39</v>
      </c>
      <c r="E28" s="4">
        <f>'[1]Лицевые счета домов свод'!E3169</f>
        <v>8252.37</v>
      </c>
      <c r="F28" s="4">
        <f>'[1]Лицевые счета домов свод'!F3169</f>
        <v>-8252.37</v>
      </c>
      <c r="G28" s="4">
        <f>'[1]Лицевые счета домов свод'!G3169</f>
        <v>101114</v>
      </c>
      <c r="H28" s="4">
        <f>'[1]Лицевые счета домов свод'!H3169</f>
        <v>100757.19999999998</v>
      </c>
      <c r="I28" s="4">
        <f>'[1]Лицевые счета домов свод'!I3169</f>
        <v>95862</v>
      </c>
      <c r="J28" s="4">
        <f>'[1]Лицевые счета домов свод'!J3169</f>
        <v>-3357.170000000013</v>
      </c>
      <c r="K28" s="4">
        <f>'[1]Лицевые счета домов свод'!K3169</f>
        <v>8609.170000000013</v>
      </c>
      <c r="L28" s="3"/>
    </row>
    <row r="29" spans="1:12" s="2" customFormat="1" ht="12.75" hidden="1">
      <c r="A29" s="3"/>
      <c r="B29" s="3"/>
      <c r="C29" s="3"/>
      <c r="D29" s="3" t="s">
        <v>40</v>
      </c>
      <c r="E29" s="4">
        <f>'[1]Лицевые счета домов свод'!E3170</f>
        <v>7691.23</v>
      </c>
      <c r="F29" s="4">
        <f>'[1]Лицевые счета домов свод'!F3170</f>
        <v>-7691.23</v>
      </c>
      <c r="G29" s="4">
        <f>'[1]Лицевые счета домов свод'!G3170</f>
        <v>94238.36999999998</v>
      </c>
      <c r="H29" s="4">
        <f>'[1]Лицевые счета домов свод'!H3170</f>
        <v>93905.81000000001</v>
      </c>
      <c r="I29" s="4">
        <f>'[1]Лицевые счета домов свод'!I3170</f>
        <v>89343.47999999998</v>
      </c>
      <c r="J29" s="4">
        <f>'[1]Лицевые счета домов свод'!J3170</f>
        <v>-3128.899999999965</v>
      </c>
      <c r="K29" s="4">
        <f>'[1]Лицевые счета домов свод'!K3170</f>
        <v>8023.7899999999645</v>
      </c>
      <c r="L29" s="3"/>
    </row>
    <row r="30" spans="1:12" s="2" customFormat="1" ht="12.75">
      <c r="A30" s="3"/>
      <c r="B30" s="3"/>
      <c r="C30" s="3"/>
      <c r="D30" s="3" t="s">
        <v>41</v>
      </c>
      <c r="E30" s="4">
        <f>'[1]Лицевые счета домов свод'!E3171</f>
        <v>134816.84</v>
      </c>
      <c r="F30" s="4">
        <f>'[1]Лицевые счета домов свод'!F3171</f>
        <v>-134816.84</v>
      </c>
      <c r="G30" s="4">
        <f>'[1]Лицевые счета домов свод'!G3171</f>
        <v>740864.05</v>
      </c>
      <c r="H30" s="4">
        <f>'[1]Лицевые счета домов свод'!H3171</f>
        <v>811023.9099999998</v>
      </c>
      <c r="I30" s="4">
        <f>'[1]Лицевые счета домов свод'!I3171</f>
        <v>740864.05</v>
      </c>
      <c r="J30" s="4">
        <f>'[1]Лицевые счета домов свод'!J3171</f>
        <v>-64656.980000000214</v>
      </c>
      <c r="K30" s="4">
        <f>'[1]Лицевые счета домов свод'!K3171</f>
        <v>64656.980000000214</v>
      </c>
      <c r="L30" s="3"/>
    </row>
    <row r="31" spans="1:12" s="2" customFormat="1" ht="12.75" hidden="1">
      <c r="A31" s="3"/>
      <c r="B31" s="3"/>
      <c r="C31" s="3"/>
      <c r="D31" s="3" t="s">
        <v>42</v>
      </c>
      <c r="E31" s="4">
        <f>'[1]Лицевые счета домов свод'!E3172</f>
        <v>0</v>
      </c>
      <c r="F31" s="4">
        <f>'[1]Лицевые счета домов свод'!F3172</f>
        <v>0</v>
      </c>
      <c r="G31" s="4">
        <f>'[1]Лицевые счета домов свод'!G3172</f>
        <v>4631.51</v>
      </c>
      <c r="H31" s="4">
        <f>'[1]Лицевые счета домов свод'!H3172</f>
        <v>3760.6700000000005</v>
      </c>
      <c r="I31" s="4">
        <f>'[1]Лицевые счета домов свод'!I3172</f>
        <v>4631.51</v>
      </c>
      <c r="J31" s="4">
        <f>'[1]Лицевые счета домов свод'!J3172</f>
        <v>-870.8399999999997</v>
      </c>
      <c r="K31" s="4">
        <f>'[1]Лицевые счета домов свод'!K3172</f>
        <v>870.8399999999997</v>
      </c>
      <c r="L31" s="3"/>
    </row>
    <row r="32" spans="1:12" s="2" customFormat="1" ht="12.75" hidden="1">
      <c r="A32" s="3"/>
      <c r="B32" s="3"/>
      <c r="C32" s="3"/>
      <c r="D32" s="3" t="s">
        <v>43</v>
      </c>
      <c r="E32" s="4">
        <f>'[1]Лицевые счета домов свод'!E3173</f>
        <v>0</v>
      </c>
      <c r="F32" s="4">
        <f>'[1]Лицевые счета домов свод'!F3173</f>
        <v>0</v>
      </c>
      <c r="G32" s="4">
        <f>'[1]Лицевые счета домов свод'!G3173</f>
        <v>17903.01</v>
      </c>
      <c r="H32" s="4">
        <f>'[1]Лицевые счета домов свод'!H3173</f>
        <v>14779.92</v>
      </c>
      <c r="I32" s="4">
        <f>'[1]Лицевые счета домов свод'!I3173</f>
        <v>17903.01</v>
      </c>
      <c r="J32" s="4">
        <f>'[1]Лицевые счета домов свод'!J3173</f>
        <v>-3123.0899999999983</v>
      </c>
      <c r="K32" s="4">
        <f>'[1]Лицевые счета домов свод'!K3173</f>
        <v>3123.0899999999983</v>
      </c>
      <c r="L32" s="3"/>
    </row>
    <row r="33" spans="1:12" s="2" customFormat="1" ht="12.75" hidden="1">
      <c r="A33" s="3"/>
      <c r="B33" s="3"/>
      <c r="C33" s="3"/>
      <c r="D33" s="3" t="s">
        <v>44</v>
      </c>
      <c r="E33" s="4">
        <f>'[1]Лицевые счета домов свод'!E3174</f>
        <v>0</v>
      </c>
      <c r="F33" s="4">
        <f>'[1]Лицевые счета домов свод'!F3174</f>
        <v>0</v>
      </c>
      <c r="G33" s="4">
        <f>'[1]Лицевые счета домов свод'!G3174</f>
        <v>8124.310000000001</v>
      </c>
      <c r="H33" s="4">
        <f>'[1]Лицевые счета домов свод'!H3174</f>
        <v>7489.299999999999</v>
      </c>
      <c r="I33" s="4">
        <f>'[1]Лицевые счета домов свод'!I3174</f>
        <v>7943.810000000001</v>
      </c>
      <c r="J33" s="4">
        <f>'[1]Лицевые счета домов свод'!J3174</f>
        <v>-454.51000000000204</v>
      </c>
      <c r="K33" s="4">
        <f>'[1]Лицевые счета домов свод'!K3174</f>
        <v>454.51000000000204</v>
      </c>
      <c r="L33" s="3"/>
    </row>
    <row r="34" spans="1:12" s="2" customFormat="1" ht="12.75" hidden="1">
      <c r="A34" s="3"/>
      <c r="B34" s="3"/>
      <c r="C34" s="3"/>
      <c r="D34" s="3" t="s">
        <v>45</v>
      </c>
      <c r="E34" s="4">
        <f>'[1]Лицевые счета домов свод'!E3175</f>
        <v>0</v>
      </c>
      <c r="F34" s="4">
        <f>'[1]Лицевые счета домов свод'!F3175</f>
        <v>0</v>
      </c>
      <c r="G34" s="4">
        <f>'[1]Лицевые счета домов свод'!G3175</f>
        <v>40427.64</v>
      </c>
      <c r="H34" s="4">
        <f>'[1]Лицевые счета домов свод'!H3175</f>
        <v>33149.62</v>
      </c>
      <c r="I34" s="4">
        <f>'[1]Лицевые счета домов свод'!I3175</f>
        <v>39691.14</v>
      </c>
      <c r="J34" s="4">
        <f>'[1]Лицевые счета домов свод'!J3175</f>
        <v>-6541.519999999997</v>
      </c>
      <c r="K34" s="4">
        <f>'[1]Лицевые счета домов свод'!K3175</f>
        <v>7278.019999999997</v>
      </c>
      <c r="L34" s="3"/>
    </row>
    <row r="35" spans="1:12" s="2" customFormat="1" ht="12.75">
      <c r="A35" s="3"/>
      <c r="B35" s="5" t="s">
        <v>14</v>
      </c>
      <c r="C35" s="5" t="s">
        <v>15</v>
      </c>
      <c r="D35" s="3"/>
      <c r="E35" s="4">
        <f>SUM(E23:E34)+E12+E22</f>
        <v>226085.39</v>
      </c>
      <c r="F35" s="4">
        <f>SUM(F23:F34)+F12+F22</f>
        <v>-170645.25000000003</v>
      </c>
      <c r="G35" s="4">
        <f>SUM(G23:G34)+G12+G22</f>
        <v>2088350.7600000002</v>
      </c>
      <c r="H35" s="4">
        <f>SUM(H23:H34)+H12+H22</f>
        <v>2142669.4399999995</v>
      </c>
      <c r="I35" s="4">
        <f>SUM(I23:I34)+I12+I22</f>
        <v>2110426.57096</v>
      </c>
      <c r="J35" s="4">
        <f>SUM(J23:J34)+J12+J22</f>
        <v>-138402.38096000033</v>
      </c>
      <c r="K35" s="4">
        <f>SUM(K23:K34)+K12+K22</f>
        <v>171586.2100000004</v>
      </c>
      <c r="L35" s="5" t="s">
        <v>16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="80" zoomScaleNormal="80" workbookViewId="0" topLeftCell="A3">
      <selection activeCell="G23" sqref="G23"/>
    </sheetView>
  </sheetViews>
  <sheetFormatPr defaultColWidth="12.57421875" defaultRowHeight="12.75"/>
  <cols>
    <col min="1" max="1" width="9.57421875" style="0" customWidth="1"/>
    <col min="2" max="2" width="34.421875" style="0" customWidth="1"/>
    <col min="3" max="3" width="28.57421875" style="0" customWidth="1"/>
    <col min="4" max="4" width="36.8515625" style="0" customWidth="1"/>
    <col min="5" max="5" width="16.57421875" style="0" customWidth="1"/>
    <col min="6" max="16384" width="11.57421875" style="0" customWidth="1"/>
  </cols>
  <sheetData>
    <row r="1" spans="1:5" s="2" customFormat="1" ht="12.75">
      <c r="A1" s="9" t="s">
        <v>46</v>
      </c>
      <c r="B1" s="9"/>
      <c r="C1" s="9"/>
      <c r="D1" s="9"/>
      <c r="E1" s="9"/>
    </row>
    <row r="2" spans="1:5" s="2" customFormat="1" ht="12.75">
      <c r="A2" s="10" t="s">
        <v>1</v>
      </c>
      <c r="B2" s="9" t="s">
        <v>47</v>
      </c>
      <c r="C2" s="9" t="s">
        <v>2</v>
      </c>
      <c r="D2" s="9" t="s">
        <v>48</v>
      </c>
      <c r="E2" s="9" t="s">
        <v>49</v>
      </c>
    </row>
    <row r="3" spans="1:5" s="2" customFormat="1" ht="30.75" customHeight="1">
      <c r="A3" s="5">
        <v>1</v>
      </c>
      <c r="B3" s="11" t="s">
        <v>50</v>
      </c>
      <c r="C3" s="5" t="s">
        <v>51</v>
      </c>
      <c r="D3" s="5" t="s">
        <v>52</v>
      </c>
      <c r="E3" s="5">
        <v>16446.56</v>
      </c>
    </row>
    <row r="4" spans="1:5" s="2" customFormat="1" ht="12.75" hidden="1">
      <c r="A4" s="5">
        <v>2</v>
      </c>
      <c r="B4" s="12"/>
      <c r="C4" s="9"/>
      <c r="D4" s="9"/>
      <c r="E4" s="9"/>
    </row>
    <row r="5" spans="1:5" s="2" customFormat="1" ht="12.75" hidden="1">
      <c r="A5" s="5">
        <v>3</v>
      </c>
      <c r="B5" s="11"/>
      <c r="C5" s="9"/>
      <c r="D5" s="5"/>
      <c r="E5" s="5"/>
    </row>
    <row r="6" spans="1:5" s="2" customFormat="1" ht="12.75" hidden="1">
      <c r="A6" s="5"/>
      <c r="B6" s="5" t="s">
        <v>53</v>
      </c>
      <c r="C6" s="5"/>
      <c r="D6" s="5"/>
      <c r="E6" s="5">
        <f>E4+E5+E3</f>
        <v>16446.56</v>
      </c>
    </row>
    <row r="7" spans="1:5" s="2" customFormat="1" ht="12.75" hidden="1">
      <c r="A7" s="3"/>
      <c r="B7" s="3"/>
      <c r="C7" s="3"/>
      <c r="D7" s="3"/>
      <c r="E7" s="3"/>
    </row>
    <row r="8" spans="1:5" s="2" customFormat="1" ht="12.75">
      <c r="A8" s="9" t="s">
        <v>54</v>
      </c>
      <c r="B8" s="9"/>
      <c r="C8" s="9"/>
      <c r="D8" s="9"/>
      <c r="E8" s="9"/>
    </row>
    <row r="9" spans="1:5" s="2" customFormat="1" ht="12.75">
      <c r="A9" s="10" t="s">
        <v>1</v>
      </c>
      <c r="B9" s="9" t="s">
        <v>47</v>
      </c>
      <c r="C9" s="9" t="s">
        <v>2</v>
      </c>
      <c r="D9" s="9" t="s">
        <v>48</v>
      </c>
      <c r="E9" s="9" t="s">
        <v>49</v>
      </c>
    </row>
    <row r="10" spans="1:5" s="2" customFormat="1" ht="12.75">
      <c r="A10" s="5">
        <v>1</v>
      </c>
      <c r="B10" s="11" t="s">
        <v>55</v>
      </c>
      <c r="C10" s="5" t="s">
        <v>51</v>
      </c>
      <c r="D10" s="5" t="s">
        <v>56</v>
      </c>
      <c r="E10" s="5">
        <v>9015.54</v>
      </c>
    </row>
    <row r="11" spans="1:5" s="2" customFormat="1" ht="12.75">
      <c r="A11" s="5">
        <v>2</v>
      </c>
      <c r="B11" s="10" t="s">
        <v>57</v>
      </c>
      <c r="C11" s="5" t="s">
        <v>51</v>
      </c>
      <c r="D11" s="10" t="s">
        <v>58</v>
      </c>
      <c r="E11" s="10">
        <v>5228.9</v>
      </c>
    </row>
    <row r="12" spans="1:5" s="2" customFormat="1" ht="12.75">
      <c r="A12" s="5">
        <v>3</v>
      </c>
      <c r="B12" s="10" t="s">
        <v>50</v>
      </c>
      <c r="C12" s="5" t="s">
        <v>51</v>
      </c>
      <c r="D12" s="10" t="s">
        <v>59</v>
      </c>
      <c r="E12" s="10">
        <v>22646.87</v>
      </c>
    </row>
    <row r="13" spans="1:5" s="2" customFormat="1" ht="12.75" hidden="1">
      <c r="A13" s="5"/>
      <c r="B13" s="5" t="s">
        <v>53</v>
      </c>
      <c r="C13" s="5"/>
      <c r="D13" s="5"/>
      <c r="E13" s="5">
        <f>E10+E11+E12</f>
        <v>36891.31</v>
      </c>
    </row>
    <row r="14" spans="1:5" s="2" customFormat="1" ht="12.75" hidden="1">
      <c r="A14" s="3"/>
      <c r="B14" s="3"/>
      <c r="C14" s="3"/>
      <c r="D14" s="3"/>
      <c r="E14" s="3"/>
    </row>
    <row r="15" spans="1:5" s="14" customFormat="1" ht="12.75">
      <c r="A15" s="13" t="s">
        <v>60</v>
      </c>
      <c r="B15" s="13"/>
      <c r="C15" s="13"/>
      <c r="D15" s="13"/>
      <c r="E15" s="13"/>
    </row>
    <row r="16" spans="1:5" s="2" customFormat="1" ht="12.75">
      <c r="A16" s="10" t="s">
        <v>1</v>
      </c>
      <c r="B16" s="9" t="s">
        <v>47</v>
      </c>
      <c r="C16" s="9" t="s">
        <v>2</v>
      </c>
      <c r="D16" s="9" t="s">
        <v>48</v>
      </c>
      <c r="E16" s="9" t="s">
        <v>49</v>
      </c>
    </row>
    <row r="17" spans="1:5" s="2" customFormat="1" ht="12.75">
      <c r="A17" s="5">
        <v>1</v>
      </c>
      <c r="B17" s="11" t="s">
        <v>61</v>
      </c>
      <c r="C17" s="5" t="s">
        <v>51</v>
      </c>
      <c r="D17" s="5" t="s">
        <v>62</v>
      </c>
      <c r="E17" s="5">
        <v>21989.18</v>
      </c>
    </row>
    <row r="18" spans="1:5" s="2" customFormat="1" ht="12.75" hidden="1">
      <c r="A18" s="5">
        <v>4</v>
      </c>
      <c r="B18" s="5"/>
      <c r="C18" s="5"/>
      <c r="D18" s="5"/>
      <c r="E18" s="5"/>
    </row>
    <row r="19" spans="1:5" s="2" customFormat="1" ht="12.75" hidden="1">
      <c r="A19" s="5"/>
      <c r="B19" s="5" t="s">
        <v>53</v>
      </c>
      <c r="C19" s="5"/>
      <c r="D19" s="5"/>
      <c r="E19" s="5">
        <f>E17</f>
        <v>21989.18</v>
      </c>
    </row>
    <row r="20" spans="1:5" s="2" customFormat="1" ht="12.75" hidden="1">
      <c r="A20" s="3"/>
      <c r="B20" s="3"/>
      <c r="C20" s="3"/>
      <c r="D20" s="3"/>
      <c r="E20" s="3"/>
    </row>
    <row r="21" spans="1:5" s="14" customFormat="1" ht="12.75">
      <c r="A21" s="13" t="s">
        <v>63</v>
      </c>
      <c r="B21" s="13"/>
      <c r="C21" s="13"/>
      <c r="D21" s="13"/>
      <c r="E21" s="13"/>
    </row>
    <row r="22" spans="1:5" s="2" customFormat="1" ht="12.75">
      <c r="A22" s="10" t="s">
        <v>1</v>
      </c>
      <c r="B22" s="9" t="s">
        <v>47</v>
      </c>
      <c r="C22" s="9" t="s">
        <v>2</v>
      </c>
      <c r="D22" s="9" t="s">
        <v>48</v>
      </c>
      <c r="E22" s="9" t="s">
        <v>49</v>
      </c>
    </row>
    <row r="23" spans="1:5" s="2" customFormat="1" ht="12.75">
      <c r="A23" s="5">
        <v>1</v>
      </c>
      <c r="B23" s="6" t="s">
        <v>64</v>
      </c>
      <c r="C23" s="6" t="s">
        <v>51</v>
      </c>
      <c r="D23" s="6"/>
      <c r="E23" s="6">
        <v>24077.18</v>
      </c>
    </row>
    <row r="24" spans="1:5" s="2" customFormat="1" ht="12.75" hidden="1">
      <c r="A24" s="5"/>
      <c r="B24" s="5" t="s">
        <v>53</v>
      </c>
      <c r="C24" s="5"/>
      <c r="D24" s="5"/>
      <c r="E24" s="5">
        <f>E23</f>
        <v>24077.18</v>
      </c>
    </row>
    <row r="25" spans="1:5" s="2" customFormat="1" ht="12.75" hidden="1">
      <c r="A25" s="3"/>
      <c r="B25" s="3"/>
      <c r="C25" s="3"/>
      <c r="D25" s="3"/>
      <c r="E25" s="3"/>
    </row>
    <row r="26" spans="1:5" s="14" customFormat="1" ht="12.75">
      <c r="A26" s="13" t="s">
        <v>65</v>
      </c>
      <c r="B26" s="13"/>
      <c r="C26" s="13"/>
      <c r="D26" s="13"/>
      <c r="E26" s="13"/>
    </row>
    <row r="27" spans="1:5" s="2" customFormat="1" ht="12.75">
      <c r="A27" s="10" t="s">
        <v>1</v>
      </c>
      <c r="B27" s="9" t="s">
        <v>47</v>
      </c>
      <c r="C27" s="9" t="s">
        <v>2</v>
      </c>
      <c r="D27" s="9" t="s">
        <v>48</v>
      </c>
      <c r="E27" s="9" t="s">
        <v>49</v>
      </c>
    </row>
    <row r="28" spans="1:5" s="2" customFormat="1" ht="12.75">
      <c r="A28" s="5">
        <v>1</v>
      </c>
      <c r="B28" s="11" t="s">
        <v>50</v>
      </c>
      <c r="C28" s="6" t="s">
        <v>51</v>
      </c>
      <c r="D28" s="5" t="s">
        <v>66</v>
      </c>
      <c r="E28" s="5">
        <v>5248.87</v>
      </c>
    </row>
    <row r="29" spans="1:5" s="2" customFormat="1" ht="12.75" hidden="1">
      <c r="A29" s="5">
        <v>2</v>
      </c>
      <c r="B29" s="10"/>
      <c r="C29" s="10"/>
      <c r="D29" s="10"/>
      <c r="E29" s="10"/>
    </row>
    <row r="30" spans="1:5" s="2" customFormat="1" ht="12.75" hidden="1">
      <c r="A30" s="5">
        <v>3</v>
      </c>
      <c r="B30" s="5"/>
      <c r="C30" s="5"/>
      <c r="D30" s="5"/>
      <c r="E30" s="5"/>
    </row>
    <row r="31" spans="1:5" s="2" customFormat="1" ht="12.75" hidden="1">
      <c r="A31" s="5"/>
      <c r="B31" s="5" t="s">
        <v>53</v>
      </c>
      <c r="C31" s="5"/>
      <c r="D31" s="5"/>
      <c r="E31" s="5">
        <f>E29+E28+E30</f>
        <v>5248.87</v>
      </c>
    </row>
    <row r="32" spans="1:5" s="2" customFormat="1" ht="12.75" hidden="1">
      <c r="A32" s="3"/>
      <c r="B32" s="3"/>
      <c r="C32" s="3"/>
      <c r="D32" s="3"/>
      <c r="E32" s="3"/>
    </row>
    <row r="33" spans="1:5" s="2" customFormat="1" ht="12.75">
      <c r="A33" s="13" t="s">
        <v>67</v>
      </c>
      <c r="B33" s="13"/>
      <c r="C33" s="13"/>
      <c r="D33" s="13"/>
      <c r="E33" s="13"/>
    </row>
    <row r="34" spans="1:5" s="2" customFormat="1" ht="12.75">
      <c r="A34" s="10" t="s">
        <v>1</v>
      </c>
      <c r="B34" s="9" t="s">
        <v>47</v>
      </c>
      <c r="C34" s="9" t="s">
        <v>2</v>
      </c>
      <c r="D34" s="9" t="s">
        <v>48</v>
      </c>
      <c r="E34" s="9" t="s">
        <v>49</v>
      </c>
    </row>
    <row r="35" spans="1:5" s="2" customFormat="1" ht="12.75">
      <c r="A35" s="5">
        <v>1</v>
      </c>
      <c r="B35" s="15" t="s">
        <v>68</v>
      </c>
      <c r="C35" s="6" t="s">
        <v>51</v>
      </c>
      <c r="D35" s="6"/>
      <c r="E35" s="6">
        <v>2929.15</v>
      </c>
    </row>
    <row r="36" spans="1:5" s="2" customFormat="1" ht="12.75" hidden="1">
      <c r="A36" s="5"/>
      <c r="B36" s="5" t="s">
        <v>53</v>
      </c>
      <c r="C36" s="5"/>
      <c r="D36" s="5"/>
      <c r="E36" s="5">
        <f>E35</f>
        <v>2929.15</v>
      </c>
    </row>
    <row r="37" spans="1:5" s="2" customFormat="1" ht="12.75" hidden="1">
      <c r="A37" s="3"/>
      <c r="B37" s="3"/>
      <c r="C37" s="3"/>
      <c r="D37" s="3"/>
      <c r="E37" s="3"/>
    </row>
    <row r="38" spans="1:5" s="2" customFormat="1" ht="12.75">
      <c r="A38" s="13" t="s">
        <v>69</v>
      </c>
      <c r="B38" s="13"/>
      <c r="C38" s="13"/>
      <c r="D38" s="13"/>
      <c r="E38" s="13"/>
    </row>
    <row r="39" spans="1:5" s="2" customFormat="1" ht="12.75">
      <c r="A39" s="10" t="s">
        <v>1</v>
      </c>
      <c r="B39" s="9" t="s">
        <v>47</v>
      </c>
      <c r="C39" s="9" t="s">
        <v>2</v>
      </c>
      <c r="D39" s="9" t="s">
        <v>48</v>
      </c>
      <c r="E39" s="9" t="s">
        <v>49</v>
      </c>
    </row>
    <row r="40" spans="1:5" s="2" customFormat="1" ht="12.75">
      <c r="A40" s="5">
        <v>1</v>
      </c>
      <c r="B40" s="15" t="s">
        <v>70</v>
      </c>
      <c r="C40" s="6" t="s">
        <v>51</v>
      </c>
      <c r="D40" s="6" t="s">
        <v>71</v>
      </c>
      <c r="E40" s="6">
        <v>23419.84</v>
      </c>
    </row>
    <row r="41" spans="1:5" ht="12.75" hidden="1">
      <c r="A41" s="16"/>
      <c r="B41" s="16" t="s">
        <v>53</v>
      </c>
      <c r="C41" s="16"/>
      <c r="D41" s="16"/>
      <c r="E41" s="16">
        <f>E40</f>
        <v>23419.84</v>
      </c>
    </row>
    <row r="42" spans="1:5" s="18" customFormat="1" ht="12.75" hidden="1">
      <c r="A42" s="17"/>
      <c r="B42" s="17"/>
      <c r="C42" s="17"/>
      <c r="D42" s="17"/>
      <c r="E42" s="17"/>
    </row>
    <row r="43" spans="1:5" ht="12.75" hidden="1">
      <c r="A43" s="19"/>
      <c r="B43" s="19" t="s">
        <v>72</v>
      </c>
      <c r="C43" s="19"/>
      <c r="D43" s="19"/>
      <c r="E43" s="19">
        <f>E6+E13+E19+E24+E31+E36+E41</f>
        <v>131002.08999999997</v>
      </c>
    </row>
    <row r="44" spans="1:5" ht="12.75">
      <c r="A44" s="20"/>
      <c r="B44" s="20"/>
      <c r="C44" s="20"/>
      <c r="D44" s="20"/>
      <c r="E44" s="20"/>
    </row>
    <row r="45" spans="1:5" ht="12.75">
      <c r="A45" s="20"/>
      <c r="B45" s="20"/>
      <c r="C45" s="20"/>
      <c r="D45" s="20"/>
      <c r="E45" s="20"/>
    </row>
  </sheetData>
  <sheetProtection selectLockedCells="1" selectUnlockedCells="1"/>
  <mergeCells count="7">
    <mergeCell ref="A1:E1"/>
    <mergeCell ref="A8:E8"/>
    <mergeCell ref="A15:E15"/>
    <mergeCell ref="A21:E21"/>
    <mergeCell ref="A26:E26"/>
    <mergeCell ref="A33:E33"/>
    <mergeCell ref="A38:E3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="80" zoomScaleNormal="80" workbookViewId="0" topLeftCell="A1">
      <selection activeCell="G96" sqref="G96"/>
    </sheetView>
  </sheetViews>
  <sheetFormatPr defaultColWidth="12.57421875" defaultRowHeight="12.75"/>
  <cols>
    <col min="1" max="1" width="9.57421875" style="21" customWidth="1"/>
    <col min="2" max="2" width="50.8515625" style="21" customWidth="1"/>
    <col min="3" max="3" width="28.57421875" style="21" customWidth="1"/>
    <col min="4" max="4" width="42.57421875" style="21" customWidth="1"/>
    <col min="5" max="5" width="16.57421875" style="21" customWidth="1"/>
    <col min="6" max="16384" width="11.57421875" style="21" customWidth="1"/>
  </cols>
  <sheetData>
    <row r="1" spans="1:5" s="22" customFormat="1" ht="24.75" customHeight="1">
      <c r="A1" s="10" t="s">
        <v>73</v>
      </c>
      <c r="B1" s="10"/>
      <c r="C1" s="10"/>
      <c r="D1" s="10"/>
      <c r="E1" s="10"/>
    </row>
    <row r="2" spans="1:5" s="22" customFormat="1" ht="12.75">
      <c r="A2" s="10" t="s">
        <v>1</v>
      </c>
      <c r="B2" s="10" t="s">
        <v>47</v>
      </c>
      <c r="C2" s="10" t="s">
        <v>2</v>
      </c>
      <c r="D2" s="10" t="s">
        <v>48</v>
      </c>
      <c r="E2" s="10" t="s">
        <v>49</v>
      </c>
    </row>
    <row r="3" spans="1:5" s="22" customFormat="1" ht="12.75">
      <c r="A3" s="6">
        <v>1</v>
      </c>
      <c r="B3" s="10" t="s">
        <v>74</v>
      </c>
      <c r="C3" s="6" t="s">
        <v>51</v>
      </c>
      <c r="D3" s="6"/>
      <c r="E3" s="6">
        <v>1278.6</v>
      </c>
    </row>
    <row r="4" spans="1:5" s="22" customFormat="1" ht="12.75">
      <c r="A4" s="6">
        <v>2</v>
      </c>
      <c r="B4" s="6" t="s">
        <v>75</v>
      </c>
      <c r="C4" s="6" t="s">
        <v>51</v>
      </c>
      <c r="D4" s="10"/>
      <c r="E4" s="10">
        <v>8047.27</v>
      </c>
    </row>
    <row r="5" spans="1:5" s="22" customFormat="1" ht="32.25" customHeight="1">
      <c r="A5" s="6">
        <v>3</v>
      </c>
      <c r="B5" s="6" t="s">
        <v>76</v>
      </c>
      <c r="C5" s="6" t="s">
        <v>51</v>
      </c>
      <c r="D5" s="6" t="s">
        <v>77</v>
      </c>
      <c r="E5" s="6">
        <v>493.03</v>
      </c>
    </row>
    <row r="6" spans="1:5" s="22" customFormat="1" ht="12.75" hidden="1">
      <c r="A6" s="6">
        <v>4</v>
      </c>
      <c r="B6" s="6" t="s">
        <v>78</v>
      </c>
      <c r="C6" s="6" t="s">
        <v>51</v>
      </c>
      <c r="D6" s="6"/>
      <c r="E6" s="6">
        <v>4969.93</v>
      </c>
    </row>
    <row r="7" spans="1:5" s="22" customFormat="1" ht="12.75">
      <c r="A7" s="6">
        <v>4</v>
      </c>
      <c r="B7" s="6" t="s">
        <v>79</v>
      </c>
      <c r="C7" s="6" t="s">
        <v>51</v>
      </c>
      <c r="D7" s="6" t="s">
        <v>80</v>
      </c>
      <c r="E7" s="6">
        <v>1927.34</v>
      </c>
    </row>
    <row r="8" spans="1:5" s="22" customFormat="1" ht="12.75" hidden="1">
      <c r="A8" s="6"/>
      <c r="B8" s="6" t="s">
        <v>53</v>
      </c>
      <c r="C8" s="6"/>
      <c r="D8" s="6"/>
      <c r="E8" s="6">
        <f>E3+E4+E5+E6+E7</f>
        <v>16716.170000000002</v>
      </c>
    </row>
    <row r="9" spans="1:5" s="22" customFormat="1" ht="12.75" hidden="1">
      <c r="A9" s="7"/>
      <c r="B9" s="7"/>
      <c r="C9" s="7"/>
      <c r="D9" s="7"/>
      <c r="E9" s="7"/>
    </row>
    <row r="10" spans="1:5" s="22" customFormat="1" ht="31.5" customHeight="1">
      <c r="A10" s="10" t="s">
        <v>54</v>
      </c>
      <c r="B10" s="10"/>
      <c r="C10" s="10"/>
      <c r="D10" s="10"/>
      <c r="E10" s="10"/>
    </row>
    <row r="11" spans="1:5" s="22" customFormat="1" ht="12.75">
      <c r="A11" s="10" t="s">
        <v>1</v>
      </c>
      <c r="B11" s="10" t="s">
        <v>47</v>
      </c>
      <c r="C11" s="10" t="s">
        <v>2</v>
      </c>
      <c r="D11" s="10" t="s">
        <v>48</v>
      </c>
      <c r="E11" s="10" t="s">
        <v>49</v>
      </c>
    </row>
    <row r="12" spans="1:5" s="22" customFormat="1" ht="12.75">
      <c r="A12" s="6">
        <v>1</v>
      </c>
      <c r="B12" s="10" t="s">
        <v>74</v>
      </c>
      <c r="C12" s="6" t="s">
        <v>51</v>
      </c>
      <c r="D12" s="6"/>
      <c r="E12" s="6">
        <v>1278.6</v>
      </c>
    </row>
    <row r="13" spans="1:5" s="22" customFormat="1" ht="12.75">
      <c r="A13" s="6">
        <v>2</v>
      </c>
      <c r="B13" s="10" t="s">
        <v>81</v>
      </c>
      <c r="C13" s="6" t="s">
        <v>51</v>
      </c>
      <c r="D13" s="23"/>
      <c r="E13" s="10">
        <v>159.83</v>
      </c>
    </row>
    <row r="14" spans="1:5" s="22" customFormat="1" ht="12.75" hidden="1">
      <c r="A14" s="6"/>
      <c r="B14" s="6" t="s">
        <v>53</v>
      </c>
      <c r="C14" s="6"/>
      <c r="D14" s="6"/>
      <c r="E14" s="6">
        <f>E12+E13</f>
        <v>1438.4299999999998</v>
      </c>
    </row>
    <row r="15" spans="1:5" s="22" customFormat="1" ht="12.75" hidden="1">
      <c r="A15" s="7"/>
      <c r="B15" s="7"/>
      <c r="C15" s="7"/>
      <c r="D15" s="7"/>
      <c r="E15" s="7"/>
    </row>
    <row r="16" spans="1:5" s="25" customFormat="1" ht="30.75" customHeight="1">
      <c r="A16" s="24" t="s">
        <v>82</v>
      </c>
      <c r="B16" s="24"/>
      <c r="C16" s="24"/>
      <c r="D16" s="24"/>
      <c r="E16" s="24"/>
    </row>
    <row r="17" spans="1:5" s="22" customFormat="1" ht="12.75">
      <c r="A17" s="10" t="s">
        <v>1</v>
      </c>
      <c r="B17" s="10" t="s">
        <v>47</v>
      </c>
      <c r="C17" s="10" t="s">
        <v>2</v>
      </c>
      <c r="D17" s="10" t="s">
        <v>48</v>
      </c>
      <c r="E17" s="10" t="s">
        <v>49</v>
      </c>
    </row>
    <row r="18" spans="1:5" s="22" customFormat="1" ht="12.75">
      <c r="A18" s="6">
        <v>1</v>
      </c>
      <c r="B18" s="10" t="s">
        <v>83</v>
      </c>
      <c r="C18" s="6" t="s">
        <v>51</v>
      </c>
      <c r="D18" s="6" t="s">
        <v>84</v>
      </c>
      <c r="E18" s="6">
        <v>2013.12</v>
      </c>
    </row>
    <row r="19" spans="1:5" s="22" customFormat="1" ht="12.75">
      <c r="A19" s="6">
        <v>2</v>
      </c>
      <c r="B19" s="10" t="s">
        <v>85</v>
      </c>
      <c r="C19" s="10" t="s">
        <v>51</v>
      </c>
      <c r="D19" s="10" t="s">
        <v>86</v>
      </c>
      <c r="E19" s="10">
        <v>2915.24</v>
      </c>
    </row>
    <row r="20" spans="1:5" s="22" customFormat="1" ht="12.75">
      <c r="A20" s="6">
        <v>3</v>
      </c>
      <c r="B20" s="10" t="s">
        <v>74</v>
      </c>
      <c r="C20" s="6" t="s">
        <v>51</v>
      </c>
      <c r="D20" s="6"/>
      <c r="E20" s="6">
        <v>1278.6</v>
      </c>
    </row>
    <row r="21" spans="1:5" s="22" customFormat="1" ht="12.75">
      <c r="A21" s="6">
        <v>4</v>
      </c>
      <c r="B21" s="10" t="s">
        <v>81</v>
      </c>
      <c r="C21" s="6" t="s">
        <v>51</v>
      </c>
      <c r="D21" s="23"/>
      <c r="E21" s="10">
        <v>159.83</v>
      </c>
    </row>
    <row r="22" spans="1:5" s="22" customFormat="1" ht="12.75">
      <c r="A22" s="6">
        <v>5</v>
      </c>
      <c r="B22" s="10" t="s">
        <v>87</v>
      </c>
      <c r="C22" s="6" t="s">
        <v>51</v>
      </c>
      <c r="D22" s="23"/>
      <c r="E22" s="10">
        <v>3996</v>
      </c>
    </row>
    <row r="23" spans="1:5" s="22" customFormat="1" ht="12.75">
      <c r="A23" s="6">
        <v>6</v>
      </c>
      <c r="B23" s="10" t="s">
        <v>88</v>
      </c>
      <c r="C23" s="6" t="s">
        <v>51</v>
      </c>
      <c r="D23" s="23"/>
      <c r="E23" s="10">
        <v>2422.14</v>
      </c>
    </row>
    <row r="24" spans="1:5" s="22" customFormat="1" ht="12.75" hidden="1">
      <c r="A24" s="6">
        <v>7</v>
      </c>
      <c r="B24" s="10" t="s">
        <v>78</v>
      </c>
      <c r="C24" s="6" t="s">
        <v>51</v>
      </c>
      <c r="D24" s="23"/>
      <c r="E24" s="10">
        <v>5447.42</v>
      </c>
    </row>
    <row r="25" spans="1:5" s="22" customFormat="1" ht="12.75">
      <c r="A25" s="6">
        <v>7</v>
      </c>
      <c r="B25" s="10" t="s">
        <v>89</v>
      </c>
      <c r="C25" s="6" t="s">
        <v>51</v>
      </c>
      <c r="D25" s="23" t="s">
        <v>90</v>
      </c>
      <c r="E25" s="10">
        <v>2549.21</v>
      </c>
    </row>
    <row r="26" spans="1:5" s="22" customFormat="1" ht="12.75">
      <c r="A26" s="6">
        <v>8</v>
      </c>
      <c r="B26" s="10" t="s">
        <v>91</v>
      </c>
      <c r="C26" s="6" t="s">
        <v>51</v>
      </c>
      <c r="D26" s="23" t="s">
        <v>92</v>
      </c>
      <c r="E26" s="10">
        <v>3242.26</v>
      </c>
    </row>
    <row r="27" spans="1:5" s="22" customFormat="1" ht="12.75" hidden="1">
      <c r="A27" s="6"/>
      <c r="B27" s="6" t="s">
        <v>53</v>
      </c>
      <c r="C27" s="6"/>
      <c r="D27" s="6"/>
      <c r="E27" s="6">
        <f>E19+E18+E21+E20+E22+E23+E24+E25+E26</f>
        <v>24023.82</v>
      </c>
    </row>
    <row r="28" spans="1:5" s="22" customFormat="1" ht="12.75" hidden="1">
      <c r="A28" s="7"/>
      <c r="B28" s="7"/>
      <c r="C28" s="7"/>
      <c r="D28" s="7"/>
      <c r="E28" s="7"/>
    </row>
    <row r="29" spans="1:5" s="25" customFormat="1" ht="19.5" customHeight="1">
      <c r="A29" s="24" t="s">
        <v>60</v>
      </c>
      <c r="B29" s="24"/>
      <c r="C29" s="24"/>
      <c r="D29" s="24"/>
      <c r="E29" s="24"/>
    </row>
    <row r="30" spans="1:5" s="22" customFormat="1" ht="12.75">
      <c r="A30" s="10" t="s">
        <v>1</v>
      </c>
      <c r="B30" s="10" t="s">
        <v>47</v>
      </c>
      <c r="C30" s="10" t="s">
        <v>2</v>
      </c>
      <c r="D30" s="10" t="s">
        <v>48</v>
      </c>
      <c r="E30" s="10" t="s">
        <v>49</v>
      </c>
    </row>
    <row r="31" spans="1:5" s="22" customFormat="1" ht="32.25" customHeight="1">
      <c r="A31" s="6">
        <v>1</v>
      </c>
      <c r="B31" s="10" t="s">
        <v>74</v>
      </c>
      <c r="C31" s="6" t="s">
        <v>51</v>
      </c>
      <c r="D31" s="6"/>
      <c r="E31" s="6">
        <v>1278.6</v>
      </c>
    </row>
    <row r="32" spans="1:5" s="22" customFormat="1" ht="12.75">
      <c r="A32" s="6">
        <v>2</v>
      </c>
      <c r="B32" s="10" t="s">
        <v>81</v>
      </c>
      <c r="C32" s="6" t="s">
        <v>51</v>
      </c>
      <c r="D32" s="23"/>
      <c r="E32" s="10">
        <v>159.83</v>
      </c>
    </row>
    <row r="33" spans="1:5" s="22" customFormat="1" ht="12.75">
      <c r="A33" s="6">
        <v>3</v>
      </c>
      <c r="B33" s="6" t="s">
        <v>93</v>
      </c>
      <c r="C33" s="6" t="s">
        <v>51</v>
      </c>
      <c r="D33" s="6" t="s">
        <v>94</v>
      </c>
      <c r="E33" s="6">
        <v>1362.6</v>
      </c>
    </row>
    <row r="34" spans="1:5" s="22" customFormat="1" ht="12.75">
      <c r="A34" s="6">
        <v>4</v>
      </c>
      <c r="B34" s="26" t="s">
        <v>95</v>
      </c>
      <c r="C34" s="6" t="s">
        <v>51</v>
      </c>
      <c r="D34" s="6" t="s">
        <v>96</v>
      </c>
      <c r="E34" s="6">
        <v>2928.9</v>
      </c>
    </row>
    <row r="35" spans="1:5" s="22" customFormat="1" ht="12.75" hidden="1">
      <c r="A35" s="6">
        <v>5</v>
      </c>
      <c r="B35" s="26"/>
      <c r="C35" s="6"/>
      <c r="D35" s="26"/>
      <c r="E35" s="6"/>
    </row>
    <row r="36" spans="1:5" s="22" customFormat="1" ht="12.75" hidden="1">
      <c r="A36" s="6"/>
      <c r="B36" s="6" t="s">
        <v>53</v>
      </c>
      <c r="C36" s="6"/>
      <c r="D36" s="6"/>
      <c r="E36" s="6">
        <f>E32+E31+E33+E34+E35</f>
        <v>5729.93</v>
      </c>
    </row>
    <row r="37" spans="1:5" s="22" customFormat="1" ht="12.75" hidden="1">
      <c r="A37" s="7"/>
      <c r="B37" s="7"/>
      <c r="C37" s="7"/>
      <c r="D37" s="7"/>
      <c r="E37" s="7"/>
    </row>
    <row r="38" spans="1:5" s="25" customFormat="1" ht="24.75" customHeight="1">
      <c r="A38" s="24" t="s">
        <v>63</v>
      </c>
      <c r="B38" s="24"/>
      <c r="C38" s="24"/>
      <c r="D38" s="24"/>
      <c r="E38" s="24"/>
    </row>
    <row r="39" spans="1:5" s="22" customFormat="1" ht="12.75">
      <c r="A39" s="10" t="s">
        <v>1</v>
      </c>
      <c r="B39" s="10" t="s">
        <v>47</v>
      </c>
      <c r="C39" s="10" t="s">
        <v>2</v>
      </c>
      <c r="D39" s="10" t="s">
        <v>48</v>
      </c>
      <c r="E39" s="10" t="s">
        <v>49</v>
      </c>
    </row>
    <row r="40" spans="1:5" s="22" customFormat="1" ht="12.75">
      <c r="A40" s="6">
        <v>1</v>
      </c>
      <c r="B40" s="10" t="s">
        <v>81</v>
      </c>
      <c r="C40" s="6" t="s">
        <v>51</v>
      </c>
      <c r="D40" s="23"/>
      <c r="E40" s="10">
        <v>159.83</v>
      </c>
    </row>
    <row r="41" spans="1:5" s="22" customFormat="1" ht="12.75">
      <c r="A41" s="6">
        <v>2</v>
      </c>
      <c r="B41" s="10" t="s">
        <v>74</v>
      </c>
      <c r="C41" s="6" t="s">
        <v>51</v>
      </c>
      <c r="D41" s="6"/>
      <c r="E41" s="6">
        <v>1278.6</v>
      </c>
    </row>
    <row r="42" spans="1:5" s="22" customFormat="1" ht="12.75">
      <c r="A42" s="6">
        <v>3</v>
      </c>
      <c r="B42" s="6" t="s">
        <v>97</v>
      </c>
      <c r="C42" s="6" t="s">
        <v>51</v>
      </c>
      <c r="D42" s="6"/>
      <c r="E42" s="6">
        <v>1749.51</v>
      </c>
    </row>
    <row r="43" spans="1:5" s="22" customFormat="1" ht="12.75" hidden="1">
      <c r="A43" s="6"/>
      <c r="B43" s="6" t="s">
        <v>53</v>
      </c>
      <c r="C43" s="6"/>
      <c r="D43" s="6"/>
      <c r="E43" s="6">
        <f>E40+E41+E42</f>
        <v>3187.9399999999996</v>
      </c>
    </row>
    <row r="44" spans="1:5" s="22" customFormat="1" ht="12.75" hidden="1">
      <c r="A44" s="6"/>
      <c r="B44" s="6"/>
      <c r="C44" s="6"/>
      <c r="D44" s="6"/>
      <c r="E44" s="6"/>
    </row>
    <row r="45" spans="1:5" s="25" customFormat="1" ht="20.25" customHeight="1">
      <c r="A45" s="24" t="s">
        <v>98</v>
      </c>
      <c r="B45" s="24"/>
      <c r="C45" s="24"/>
      <c r="D45" s="24"/>
      <c r="E45" s="24"/>
    </row>
    <row r="46" spans="1:5" s="22" customFormat="1" ht="12.75">
      <c r="A46" s="10" t="s">
        <v>1</v>
      </c>
      <c r="B46" s="10" t="s">
        <v>47</v>
      </c>
      <c r="C46" s="10" t="s">
        <v>2</v>
      </c>
      <c r="D46" s="10" t="s">
        <v>48</v>
      </c>
      <c r="E46" s="10" t="s">
        <v>49</v>
      </c>
    </row>
    <row r="47" spans="1:5" s="22" customFormat="1" ht="12.75">
      <c r="A47" s="6">
        <v>1</v>
      </c>
      <c r="B47" s="10" t="s">
        <v>81</v>
      </c>
      <c r="C47" s="6" t="s">
        <v>51</v>
      </c>
      <c r="D47" s="23"/>
      <c r="E47" s="10">
        <v>159.83</v>
      </c>
    </row>
    <row r="48" spans="1:5" s="22" customFormat="1" ht="12.75">
      <c r="A48" s="6">
        <v>2</v>
      </c>
      <c r="B48" s="6" t="s">
        <v>99</v>
      </c>
      <c r="C48" s="6" t="s">
        <v>51</v>
      </c>
      <c r="D48" s="6" t="s">
        <v>100</v>
      </c>
      <c r="E48" s="6">
        <v>1881.66</v>
      </c>
    </row>
    <row r="49" spans="1:5" s="22" customFormat="1" ht="12.75">
      <c r="A49" s="6">
        <v>3</v>
      </c>
      <c r="B49" s="10" t="s">
        <v>74</v>
      </c>
      <c r="C49" s="6" t="s">
        <v>51</v>
      </c>
      <c r="D49" s="6"/>
      <c r="E49" s="6">
        <v>1278.6</v>
      </c>
    </row>
    <row r="50" spans="1:5" s="22" customFormat="1" ht="12.75">
      <c r="A50" s="6">
        <v>4</v>
      </c>
      <c r="B50" s="6" t="s">
        <v>101</v>
      </c>
      <c r="C50" s="6" t="s">
        <v>51</v>
      </c>
      <c r="D50" s="6"/>
      <c r="E50" s="6">
        <v>46406.9</v>
      </c>
    </row>
    <row r="51" spans="1:5" s="22" customFormat="1" ht="12.75" hidden="1">
      <c r="A51" s="6"/>
      <c r="B51" s="6" t="s">
        <v>53</v>
      </c>
      <c r="C51" s="6"/>
      <c r="D51" s="6"/>
      <c r="E51" s="6">
        <f>E47+E48+E49+E50</f>
        <v>49726.990000000005</v>
      </c>
    </row>
    <row r="52" spans="1:5" s="22" customFormat="1" ht="12.75" hidden="1">
      <c r="A52" s="6"/>
      <c r="B52" s="10"/>
      <c r="C52" s="6"/>
      <c r="D52" s="6"/>
      <c r="E52" s="6"/>
    </row>
    <row r="53" spans="1:5" s="25" customFormat="1" ht="20.25" customHeight="1">
      <c r="A53" s="24" t="s">
        <v>102</v>
      </c>
      <c r="B53" s="24"/>
      <c r="C53" s="24"/>
      <c r="D53" s="24"/>
      <c r="E53" s="24"/>
    </row>
    <row r="54" spans="1:5" s="22" customFormat="1" ht="12.75">
      <c r="A54" s="10" t="s">
        <v>1</v>
      </c>
      <c r="B54" s="10" t="s">
        <v>47</v>
      </c>
      <c r="C54" s="10" t="s">
        <v>2</v>
      </c>
      <c r="D54" s="10" t="s">
        <v>48</v>
      </c>
      <c r="E54" s="10" t="s">
        <v>49</v>
      </c>
    </row>
    <row r="55" spans="1:5" s="22" customFormat="1" ht="12.75">
      <c r="A55" s="6">
        <v>1</v>
      </c>
      <c r="B55" s="10" t="s">
        <v>103</v>
      </c>
      <c r="C55" s="6" t="s">
        <v>51</v>
      </c>
      <c r="D55" s="23"/>
      <c r="E55" s="10">
        <v>2156.11</v>
      </c>
    </row>
    <row r="56" spans="1:5" s="22" customFormat="1" ht="12.75">
      <c r="A56" s="6">
        <v>2</v>
      </c>
      <c r="B56" s="10" t="s">
        <v>74</v>
      </c>
      <c r="C56" s="6" t="s">
        <v>51</v>
      </c>
      <c r="D56" s="6"/>
      <c r="E56" s="6">
        <v>1278.6</v>
      </c>
    </row>
    <row r="57" spans="1:5" s="22" customFormat="1" ht="12.75">
      <c r="A57" s="6">
        <v>3</v>
      </c>
      <c r="B57" s="10" t="s">
        <v>81</v>
      </c>
      <c r="C57" s="6" t="s">
        <v>51</v>
      </c>
      <c r="D57" s="23"/>
      <c r="E57" s="10">
        <v>159.83</v>
      </c>
    </row>
    <row r="58" spans="1:5" s="22" customFormat="1" ht="12.75" hidden="1">
      <c r="A58" s="6">
        <v>4</v>
      </c>
      <c r="B58" s="6"/>
      <c r="C58" s="6"/>
      <c r="D58" s="6"/>
      <c r="E58" s="6"/>
    </row>
    <row r="59" spans="1:5" s="22" customFormat="1" ht="12.75" hidden="1">
      <c r="A59" s="6"/>
      <c r="B59" s="6" t="s">
        <v>53</v>
      </c>
      <c r="C59" s="6"/>
      <c r="D59" s="6"/>
      <c r="E59" s="6">
        <f>E55+E56+E57+E58</f>
        <v>3594.54</v>
      </c>
    </row>
    <row r="60" spans="1:5" s="22" customFormat="1" ht="12.75" hidden="1">
      <c r="A60" s="6"/>
      <c r="B60" s="6"/>
      <c r="C60" s="6"/>
      <c r="D60" s="6"/>
      <c r="E60" s="6"/>
    </row>
    <row r="61" spans="1:5" s="25" customFormat="1" ht="18" customHeight="1">
      <c r="A61" s="24" t="s">
        <v>65</v>
      </c>
      <c r="B61" s="24"/>
      <c r="C61" s="24"/>
      <c r="D61" s="24"/>
      <c r="E61" s="24"/>
    </row>
    <row r="62" spans="1:5" s="22" customFormat="1" ht="12.75">
      <c r="A62" s="10" t="s">
        <v>1</v>
      </c>
      <c r="B62" s="10" t="s">
        <v>47</v>
      </c>
      <c r="C62" s="10" t="s">
        <v>2</v>
      </c>
      <c r="D62" s="10" t="s">
        <v>48</v>
      </c>
      <c r="E62" s="10" t="s">
        <v>49</v>
      </c>
    </row>
    <row r="63" spans="1:5" s="22" customFormat="1" ht="12.75">
      <c r="A63" s="6">
        <v>1</v>
      </c>
      <c r="B63" s="10" t="s">
        <v>104</v>
      </c>
      <c r="C63" s="6" t="s">
        <v>51</v>
      </c>
      <c r="D63" s="23" t="s">
        <v>105</v>
      </c>
      <c r="E63" s="10">
        <v>3540</v>
      </c>
    </row>
    <row r="64" spans="1:5" s="22" customFormat="1" ht="12.75">
      <c r="A64" s="6">
        <v>2</v>
      </c>
      <c r="B64" s="10" t="s">
        <v>74</v>
      </c>
      <c r="C64" s="6" t="s">
        <v>51</v>
      </c>
      <c r="D64" s="6"/>
      <c r="E64" s="6">
        <v>1278.6</v>
      </c>
    </row>
    <row r="65" spans="1:5" s="22" customFormat="1" ht="12.75">
      <c r="A65" s="6">
        <v>3</v>
      </c>
      <c r="B65" s="10" t="s">
        <v>81</v>
      </c>
      <c r="C65" s="6" t="s">
        <v>51</v>
      </c>
      <c r="D65" s="23"/>
      <c r="E65" s="10">
        <v>159.83</v>
      </c>
    </row>
    <row r="66" spans="1:5" s="22" customFormat="1" ht="12.75">
      <c r="A66" s="6">
        <v>4</v>
      </c>
      <c r="B66" s="6" t="s">
        <v>106</v>
      </c>
      <c r="C66" s="6" t="s">
        <v>51</v>
      </c>
      <c r="D66" s="6"/>
      <c r="E66" s="6">
        <v>3062.4</v>
      </c>
    </row>
    <row r="67" spans="1:5" s="22" customFormat="1" ht="12.75" hidden="1">
      <c r="A67" s="6"/>
      <c r="B67" s="6" t="s">
        <v>53</v>
      </c>
      <c r="C67" s="6"/>
      <c r="D67" s="6"/>
      <c r="E67" s="6">
        <f>E63+E64+E65+E66</f>
        <v>8040.83</v>
      </c>
    </row>
    <row r="68" spans="1:5" s="22" customFormat="1" ht="12.75" hidden="1">
      <c r="A68" s="6"/>
      <c r="B68" s="6"/>
      <c r="C68" s="6"/>
      <c r="D68" s="6"/>
      <c r="E68" s="6"/>
    </row>
    <row r="69" spans="1:5" s="25" customFormat="1" ht="18" customHeight="1">
      <c r="A69" s="24" t="s">
        <v>107</v>
      </c>
      <c r="B69" s="24"/>
      <c r="C69" s="24"/>
      <c r="D69" s="24"/>
      <c r="E69" s="24"/>
    </row>
    <row r="70" spans="1:5" s="22" customFormat="1" ht="12.75">
      <c r="A70" s="10" t="s">
        <v>1</v>
      </c>
      <c r="B70" s="10" t="s">
        <v>47</v>
      </c>
      <c r="C70" s="10" t="s">
        <v>2</v>
      </c>
      <c r="D70" s="10" t="s">
        <v>48</v>
      </c>
      <c r="E70" s="10" t="s">
        <v>49</v>
      </c>
    </row>
    <row r="71" spans="1:5" s="22" customFormat="1" ht="12.75">
      <c r="A71" s="6">
        <v>1</v>
      </c>
      <c r="B71" s="10" t="s">
        <v>74</v>
      </c>
      <c r="C71" s="6" t="s">
        <v>51</v>
      </c>
      <c r="D71" s="6"/>
      <c r="E71" s="6">
        <v>1278.6</v>
      </c>
    </row>
    <row r="72" spans="1:5" s="22" customFormat="1" ht="12.75">
      <c r="A72" s="6">
        <v>2</v>
      </c>
      <c r="B72" s="10" t="s">
        <v>81</v>
      </c>
      <c r="C72" s="6" t="s">
        <v>51</v>
      </c>
      <c r="D72" s="23"/>
      <c r="E72" s="10">
        <v>159.83</v>
      </c>
    </row>
    <row r="73" spans="1:5" s="22" customFormat="1" ht="12.75">
      <c r="A73" s="6">
        <v>3</v>
      </c>
      <c r="B73" s="6" t="s">
        <v>108</v>
      </c>
      <c r="C73" s="6" t="s">
        <v>51</v>
      </c>
      <c r="D73" s="6"/>
      <c r="E73" s="6">
        <v>5374.76</v>
      </c>
    </row>
    <row r="74" spans="1:5" s="22" customFormat="1" ht="12.75" hidden="1">
      <c r="A74" s="6">
        <v>4</v>
      </c>
      <c r="B74" s="6"/>
      <c r="C74" s="6"/>
      <c r="D74" s="6"/>
      <c r="E74" s="6"/>
    </row>
    <row r="75" spans="1:5" s="22" customFormat="1" ht="12.75" hidden="1">
      <c r="A75" s="6"/>
      <c r="B75" s="6" t="s">
        <v>53</v>
      </c>
      <c r="C75" s="6"/>
      <c r="D75" s="6"/>
      <c r="E75" s="6">
        <f>E71+E72+E73+E74</f>
        <v>6813.1900000000005</v>
      </c>
    </row>
    <row r="76" s="22" customFormat="1" ht="12.75" hidden="1"/>
    <row r="77" spans="1:5" s="22" customFormat="1" ht="20.25" customHeight="1">
      <c r="A77" s="24" t="s">
        <v>109</v>
      </c>
      <c r="B77" s="24"/>
      <c r="C77" s="24"/>
      <c r="D77" s="24"/>
      <c r="E77" s="24"/>
    </row>
    <row r="78" spans="1:5" s="22" customFormat="1" ht="12.75">
      <c r="A78" s="10" t="s">
        <v>1</v>
      </c>
      <c r="B78" s="10" t="s">
        <v>47</v>
      </c>
      <c r="C78" s="10" t="s">
        <v>2</v>
      </c>
      <c r="D78" s="10" t="s">
        <v>48</v>
      </c>
      <c r="E78" s="10" t="s">
        <v>49</v>
      </c>
    </row>
    <row r="79" spans="1:5" s="22" customFormat="1" ht="12.75">
      <c r="A79" s="6">
        <v>1</v>
      </c>
      <c r="B79" s="10" t="s">
        <v>110</v>
      </c>
      <c r="C79" s="6" t="s">
        <v>51</v>
      </c>
      <c r="D79" s="6" t="s">
        <v>111</v>
      </c>
      <c r="E79" s="6">
        <v>2039.08</v>
      </c>
    </row>
    <row r="80" spans="1:5" s="22" customFormat="1" ht="12.75">
      <c r="A80" s="6">
        <v>2</v>
      </c>
      <c r="B80" s="10" t="s">
        <v>112</v>
      </c>
      <c r="C80" s="6" t="s">
        <v>51</v>
      </c>
      <c r="D80" s="10" t="s">
        <v>113</v>
      </c>
      <c r="E80" s="10">
        <v>876.35</v>
      </c>
    </row>
    <row r="81" spans="1:5" s="22" customFormat="1" ht="12.75">
      <c r="A81" s="6">
        <v>3</v>
      </c>
      <c r="B81" s="10" t="s">
        <v>74</v>
      </c>
      <c r="C81" s="6" t="s">
        <v>51</v>
      </c>
      <c r="D81" s="6"/>
      <c r="E81" s="6">
        <v>1278.6</v>
      </c>
    </row>
    <row r="82" spans="1:5" s="22" customFormat="1" ht="12.75">
      <c r="A82" s="6">
        <v>4</v>
      </c>
      <c r="B82" s="10" t="s">
        <v>81</v>
      </c>
      <c r="C82" s="6" t="s">
        <v>51</v>
      </c>
      <c r="D82" s="10"/>
      <c r="E82" s="10">
        <v>159.83</v>
      </c>
    </row>
    <row r="83" spans="1:5" s="22" customFormat="1" ht="12.75">
      <c r="A83" s="6">
        <v>5</v>
      </c>
      <c r="B83" s="10" t="s">
        <v>114</v>
      </c>
      <c r="C83" s="6" t="s">
        <v>51</v>
      </c>
      <c r="D83" s="10" t="s">
        <v>115</v>
      </c>
      <c r="E83" s="10">
        <v>1746.67</v>
      </c>
    </row>
    <row r="84" spans="1:5" s="22" customFormat="1" ht="12.75" hidden="1">
      <c r="A84" s="6"/>
      <c r="B84" s="6" t="s">
        <v>53</v>
      </c>
      <c r="C84" s="6"/>
      <c r="D84" s="6"/>
      <c r="E84" s="6">
        <f>SUM(E79:E83)</f>
        <v>6100.53</v>
      </c>
    </row>
    <row r="85" s="22" customFormat="1" ht="12.75" hidden="1"/>
    <row r="86" spans="1:5" s="22" customFormat="1" ht="18" customHeight="1">
      <c r="A86" s="24" t="s">
        <v>116</v>
      </c>
      <c r="B86" s="24"/>
      <c r="C86" s="24"/>
      <c r="D86" s="24"/>
      <c r="E86" s="24"/>
    </row>
    <row r="87" spans="1:5" s="22" customFormat="1" ht="12.75">
      <c r="A87" s="10" t="s">
        <v>1</v>
      </c>
      <c r="B87" s="10" t="s">
        <v>47</v>
      </c>
      <c r="C87" s="10" t="s">
        <v>2</v>
      </c>
      <c r="D87" s="10" t="s">
        <v>48</v>
      </c>
      <c r="E87" s="10" t="s">
        <v>49</v>
      </c>
    </row>
    <row r="88" spans="1:5" s="22" customFormat="1" ht="12.75">
      <c r="A88" s="6">
        <v>1</v>
      </c>
      <c r="B88" s="10" t="s">
        <v>74</v>
      </c>
      <c r="C88" s="6" t="s">
        <v>51</v>
      </c>
      <c r="D88" s="6"/>
      <c r="E88" s="6">
        <v>1278.6</v>
      </c>
    </row>
    <row r="89" spans="1:5" s="22" customFormat="1" ht="12.75">
      <c r="A89" s="6">
        <v>2</v>
      </c>
      <c r="B89" s="10" t="s">
        <v>81</v>
      </c>
      <c r="C89" s="6" t="s">
        <v>51</v>
      </c>
      <c r="D89" s="10"/>
      <c r="E89" s="10">
        <v>159.83</v>
      </c>
    </row>
    <row r="90" spans="1:5" s="22" customFormat="1" ht="12.75">
      <c r="A90" s="6">
        <v>3</v>
      </c>
      <c r="B90" s="5" t="s">
        <v>117</v>
      </c>
      <c r="C90" s="6" t="s">
        <v>51</v>
      </c>
      <c r="D90" s="5" t="s">
        <v>118</v>
      </c>
      <c r="E90" s="5">
        <v>2380</v>
      </c>
    </row>
    <row r="91" spans="1:5" s="22" customFormat="1" ht="12.75">
      <c r="A91" s="6">
        <v>4</v>
      </c>
      <c r="B91" s="5" t="s">
        <v>104</v>
      </c>
      <c r="C91" s="6" t="s">
        <v>51</v>
      </c>
      <c r="D91" s="5" t="s">
        <v>119</v>
      </c>
      <c r="E91" s="5">
        <v>730</v>
      </c>
    </row>
    <row r="92" spans="1:5" s="22" customFormat="1" ht="12.75" hidden="1">
      <c r="A92" s="6">
        <v>5</v>
      </c>
      <c r="B92" s="10" t="s">
        <v>78</v>
      </c>
      <c r="C92" s="6" t="s">
        <v>51</v>
      </c>
      <c r="D92" s="10"/>
      <c r="E92" s="5">
        <v>2131.39</v>
      </c>
    </row>
    <row r="93" spans="1:5" s="22" customFormat="1" ht="12.75">
      <c r="A93" s="6">
        <v>5</v>
      </c>
      <c r="B93" s="10" t="s">
        <v>120</v>
      </c>
      <c r="C93" s="6" t="s">
        <v>51</v>
      </c>
      <c r="D93" s="10" t="s">
        <v>121</v>
      </c>
      <c r="E93" s="5">
        <v>1313.63</v>
      </c>
    </row>
    <row r="94" spans="1:5" s="22" customFormat="1" ht="12.75">
      <c r="A94" s="6">
        <v>6</v>
      </c>
      <c r="B94" s="10" t="s">
        <v>122</v>
      </c>
      <c r="C94" s="6" t="s">
        <v>51</v>
      </c>
      <c r="D94" s="10" t="s">
        <v>123</v>
      </c>
      <c r="E94" s="5">
        <v>3023.99</v>
      </c>
    </row>
    <row r="95" spans="1:5" s="22" customFormat="1" ht="12.75">
      <c r="A95" s="6">
        <v>7</v>
      </c>
      <c r="B95" s="10" t="s">
        <v>124</v>
      </c>
      <c r="C95" s="6" t="s">
        <v>51</v>
      </c>
      <c r="D95" s="10" t="s">
        <v>125</v>
      </c>
      <c r="E95" s="5">
        <v>2018.28</v>
      </c>
    </row>
    <row r="96" spans="1:5" s="22" customFormat="1" ht="12.75">
      <c r="A96" s="6">
        <v>8</v>
      </c>
      <c r="B96" s="10" t="s">
        <v>126</v>
      </c>
      <c r="C96" s="6" t="s">
        <v>51</v>
      </c>
      <c r="D96" s="10" t="s">
        <v>127</v>
      </c>
      <c r="E96" s="5">
        <v>28416.96</v>
      </c>
    </row>
    <row r="97" spans="1:5" s="22" customFormat="1" ht="12.75">
      <c r="A97" s="6">
        <v>9</v>
      </c>
      <c r="B97" s="10" t="s">
        <v>128</v>
      </c>
      <c r="C97" s="6" t="s">
        <v>51</v>
      </c>
      <c r="D97" s="10" t="s">
        <v>127</v>
      </c>
      <c r="E97" s="5">
        <v>21012.48</v>
      </c>
    </row>
    <row r="98" spans="1:5" s="22" customFormat="1" ht="12.75" hidden="1">
      <c r="A98" s="6"/>
      <c r="B98" s="6" t="s">
        <v>53</v>
      </c>
      <c r="C98" s="6"/>
      <c r="D98" s="6"/>
      <c r="E98" s="6">
        <f>SUM(E88:E97)</f>
        <v>62465.159999999996</v>
      </c>
    </row>
    <row r="99" s="22" customFormat="1" ht="12.75" hidden="1"/>
    <row r="100" spans="1:5" s="22" customFormat="1" ht="20.25" customHeight="1">
      <c r="A100" s="24" t="s">
        <v>129</v>
      </c>
      <c r="B100" s="24"/>
      <c r="C100" s="24"/>
      <c r="D100" s="24"/>
      <c r="E100" s="24"/>
    </row>
    <row r="101" spans="1:5" s="22" customFormat="1" ht="12.75">
      <c r="A101" s="10" t="s">
        <v>1</v>
      </c>
      <c r="B101" s="10" t="s">
        <v>47</v>
      </c>
      <c r="C101" s="10" t="s">
        <v>2</v>
      </c>
      <c r="D101" s="10" t="s">
        <v>48</v>
      </c>
      <c r="E101" s="10" t="s">
        <v>49</v>
      </c>
    </row>
    <row r="102" spans="1:5" s="22" customFormat="1" ht="12.75">
      <c r="A102" s="6">
        <v>1</v>
      </c>
      <c r="B102" s="10" t="s">
        <v>74</v>
      </c>
      <c r="C102" s="6" t="s">
        <v>51</v>
      </c>
      <c r="D102" s="6"/>
      <c r="E102" s="6">
        <v>1278.6</v>
      </c>
    </row>
    <row r="103" spans="1:5" s="22" customFormat="1" ht="12.75">
      <c r="A103" s="6">
        <v>2</v>
      </c>
      <c r="B103" s="10" t="s">
        <v>81</v>
      </c>
      <c r="C103" s="6" t="s">
        <v>51</v>
      </c>
      <c r="D103" s="10"/>
      <c r="E103" s="10">
        <v>159.83</v>
      </c>
    </row>
    <row r="104" spans="1:5" s="22" customFormat="1" ht="12.75">
      <c r="A104" s="6">
        <v>3</v>
      </c>
      <c r="B104" s="6" t="s">
        <v>130</v>
      </c>
      <c r="C104" s="6" t="s">
        <v>51</v>
      </c>
      <c r="D104" s="5" t="s">
        <v>131</v>
      </c>
      <c r="E104" s="5">
        <v>1058.09</v>
      </c>
    </row>
    <row r="105" spans="1:5" s="22" customFormat="1" ht="12.75" hidden="1">
      <c r="A105" s="6"/>
      <c r="B105" s="5"/>
      <c r="C105" s="6"/>
      <c r="D105" s="5"/>
      <c r="E105" s="5"/>
    </row>
    <row r="106" spans="1:5" s="22" customFormat="1" ht="12.75" hidden="1">
      <c r="A106" s="6"/>
      <c r="B106" s="6" t="s">
        <v>53</v>
      </c>
      <c r="C106" s="6"/>
      <c r="D106" s="6"/>
      <c r="E106" s="6">
        <f>SUM(E102:E105)</f>
        <v>2496.5199999999995</v>
      </c>
    </row>
    <row r="107" s="22" customFormat="1" ht="12.75" hidden="1"/>
    <row r="108" spans="1:5" s="2" customFormat="1" ht="12.75" hidden="1">
      <c r="A108" s="27"/>
      <c r="B108" s="27" t="s">
        <v>72</v>
      </c>
      <c r="C108" s="27"/>
      <c r="D108" s="27"/>
      <c r="E108" s="27">
        <f>E8+E14+E27+E36+E43+E51+E59+E67+E75+E84+E98+E106</f>
        <v>190334.05</v>
      </c>
    </row>
    <row r="109" s="22" customFormat="1" ht="12.75"/>
    <row r="110" s="22" customFormat="1" ht="12.75"/>
  </sheetData>
  <sheetProtection selectLockedCells="1" selectUnlockedCells="1"/>
  <mergeCells count="12">
    <mergeCell ref="A1:E1"/>
    <mergeCell ref="A10:E10"/>
    <mergeCell ref="A16:E16"/>
    <mergeCell ref="A29:E29"/>
    <mergeCell ref="A38:E38"/>
    <mergeCell ref="A45:E45"/>
    <mergeCell ref="A53:E53"/>
    <mergeCell ref="A61:E61"/>
    <mergeCell ref="A69:E69"/>
    <mergeCell ref="A77:E77"/>
    <mergeCell ref="A86:E86"/>
    <mergeCell ref="A100:E100"/>
  </mergeCells>
  <printOptions/>
  <pageMargins left="0.19652777777777777" right="0.05972222222222222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2018-03-28T05:29:13Z</cp:lastPrinted>
  <dcterms:modified xsi:type="dcterms:W3CDTF">2018-04-02T08:43:13Z</dcterms:modified>
  <cp:category/>
  <cp:version/>
  <cp:contentType/>
  <cp:contentStatus/>
  <cp:revision>280</cp:revision>
</cp:coreProperties>
</file>